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zepla\OneDrive\Desktop\"/>
    </mc:Choice>
  </mc:AlternateContent>
  <xr:revisionPtr revIDLastSave="0" documentId="8_{6E03F016-A973-4F3D-B0DD-EAFCCF535F81}" xr6:coauthVersionLast="47" xr6:coauthVersionMax="47" xr10:uidLastSave="{00000000-0000-0000-0000-000000000000}"/>
  <bookViews>
    <workbookView xWindow="-120" yWindow="-120" windowWidth="29040" windowHeight="15720" activeTab="1" xr2:uid="{61DBC754-C0B8-4049-8473-E5EF019E4C8E}"/>
  </bookViews>
  <sheets>
    <sheet name="Zé Planilha" sheetId="1" r:id="rId1"/>
    <sheet name="Planilha" sheetId="2" r:id="rId2"/>
  </sheets>
  <externalReferences>
    <externalReference r:id="rId3"/>
  </externalReferences>
  <definedNames>
    <definedName name="primeiro">INDEX([1]Logotipos!$C$2:$C$5,MATCH([1]Dados!$K$16,[1]Logotipos!$B$2:$B$5,0))</definedName>
    <definedName name="quarto">INDEX([1]Logotipos!$C$2:$C$5,MATCH([1]Dados!$K$19,[1]Logotipos!$B$2:$B$5,0))</definedName>
    <definedName name="segundo">INDEX([1]Logotipos!$C$2:$C$5,MATCH([1]Dados!$K$17,[1]Logotipos!$B$2:$B$5,0))</definedName>
    <definedName name="terceiro">INDEX([1]Logotipos!$C$2:$C$5,MATCH([1]Dados!$K$18,[1]Logotipos!$B$2:$B$5,0))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" l="1"/>
  <c r="M7" i="2"/>
  <c r="C9" i="2"/>
  <c r="C14" i="2" s="1"/>
  <c r="J8" i="2"/>
  <c r="J9" i="2"/>
  <c r="J10" i="2"/>
  <c r="J11" i="2"/>
  <c r="J12" i="2"/>
  <c r="J13" i="2"/>
  <c r="I13" i="2" l="1"/>
  <c r="I12" i="2"/>
  <c r="K7" i="2"/>
  <c r="L7" i="2" s="1"/>
  <c r="N7" i="2"/>
  <c r="I8" i="2"/>
  <c r="I11" i="2"/>
  <c r="I10" i="2"/>
  <c r="I9" i="2"/>
  <c r="K9" i="2" l="1"/>
  <c r="L9" i="2" s="1"/>
  <c r="M9" i="2"/>
  <c r="K10" i="2"/>
  <c r="L10" i="2" s="1"/>
  <c r="M10" i="2"/>
  <c r="K11" i="2"/>
  <c r="L11" i="2" s="1"/>
  <c r="M11" i="2"/>
  <c r="N11" i="2" s="1"/>
  <c r="M12" i="2"/>
  <c r="K12" i="2"/>
  <c r="L12" i="2" s="1"/>
  <c r="M13" i="2"/>
  <c r="K13" i="2"/>
  <c r="L13" i="2" s="1"/>
  <c r="K8" i="2"/>
  <c r="L8" i="2" s="1"/>
  <c r="M8" i="2"/>
  <c r="N8" i="2" s="1"/>
  <c r="N10" i="2" l="1"/>
  <c r="N12" i="2"/>
  <c r="N9" i="2"/>
  <c r="N13" i="2"/>
</calcChain>
</file>

<file path=xl/sharedStrings.xml><?xml version="1.0" encoding="utf-8"?>
<sst xmlns="http://schemas.openxmlformats.org/spreadsheetml/2006/main" count="14" uniqueCount="13">
  <si>
    <t>Essa planilha foi criada pelo zéplanilha. Acesse nosso site:</t>
  </si>
  <si>
    <t>Despesa:</t>
  </si>
  <si>
    <t>Exemplo: Aluguel, Energia Elétrica, etc</t>
  </si>
  <si>
    <t>Custo por Venda:</t>
  </si>
  <si>
    <t>Valor da Venda</t>
  </si>
  <si>
    <t>Exemplo: Custo Produção / Custo da Compra, Comissões, Impostos, etc</t>
  </si>
  <si>
    <t>Ponto de Equilíbrio</t>
  </si>
  <si>
    <t>Unidades</t>
  </si>
  <si>
    <t>Lucro</t>
  </si>
  <si>
    <t>Custo Variável</t>
  </si>
  <si>
    <t>Receita</t>
  </si>
  <si>
    <t>Gastos Totais</t>
  </si>
  <si>
    <r>
      <t xml:space="preserve">Despesa </t>
    </r>
    <r>
      <rPr>
        <b/>
        <sz val="11"/>
        <color theme="1"/>
        <rFont val="Calibri"/>
        <family val="2"/>
        <scheme val="minor"/>
      </rPr>
      <t>(fixa)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</si>
</sst>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288"/>
        <bgColor indexed="64"/>
      </patternFill>
    </fill>
    <fill>
      <patternFill patternType="solid">
        <fgColor rgb="FF798E86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2" fillId="2" borderId="0" xfId="1" applyFill="1"/>
    <xf numFmtId="0" fontId="1" fillId="2" borderId="0" xfId="0" applyFont="1" applyFill="1"/>
    <xf numFmtId="0" fontId="1" fillId="0" borderId="0" xfId="0" applyFont="1" applyAlignment="1">
      <alignment horizontal="right" indent="1"/>
    </xf>
    <xf numFmtId="0" fontId="0" fillId="0" borderId="0" xfId="0" applyAlignment="1">
      <alignment vertical="center"/>
    </xf>
    <xf numFmtId="44" fontId="4" fillId="3" borderId="0" xfId="2" applyFont="1" applyFill="1" applyAlignment="1">
      <alignment horizontal="right" indent="1"/>
    </xf>
    <xf numFmtId="0" fontId="5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164" fontId="7" fillId="4" borderId="0" xfId="2" applyNumberFormat="1" applyFont="1" applyFill="1" applyAlignment="1">
      <alignment horizontal="right" indent="1"/>
    </xf>
    <xf numFmtId="0" fontId="5" fillId="0" borderId="0" xfId="0" applyFont="1" applyAlignment="1">
      <alignment horizontal="left" indent="1"/>
    </xf>
    <xf numFmtId="44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44" fontId="1" fillId="5" borderId="1" xfId="0" applyNumberFormat="1" applyFont="1" applyFill="1" applyBorder="1" applyAlignment="1">
      <alignment horizontal="center"/>
    </xf>
    <xf numFmtId="8" fontId="1" fillId="5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5" fillId="0" borderId="0" xfId="0" applyFont="1" applyAlignment="1">
      <alignment horizontal="right" indent="1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2" defaultPivotStyle="PivotStyleLight16"/>
  <colors>
    <mruColors>
      <color rgb="FF00C288"/>
      <color rgb="FFFF4343"/>
      <color rgb="FF798E86"/>
      <color rgb="FFBD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809314691577926E-2"/>
          <c:y val="8.431194623458485E-2"/>
          <c:w val="0.97438137061684416"/>
          <c:h val="0.72134171508518063"/>
        </c:manualLayout>
      </c:layout>
      <c:lineChart>
        <c:grouping val="standard"/>
        <c:varyColors val="0"/>
        <c:ser>
          <c:idx val="0"/>
          <c:order val="0"/>
          <c:tx>
            <c:strRef>
              <c:f>Planilha!$L$5</c:f>
              <c:strCache>
                <c:ptCount val="1"/>
                <c:pt idx="0">
                  <c:v>Gastos Totais</c:v>
                </c:pt>
              </c:strCache>
            </c:strRef>
          </c:tx>
          <c:spPr>
            <a:ln w="28575" cap="rnd">
              <a:solidFill>
                <a:srgbClr val="FF4343"/>
              </a:solidFill>
              <a:round/>
            </a:ln>
            <a:effectLst/>
          </c:spPr>
          <c:marker>
            <c:symbol val="none"/>
          </c:marker>
          <c:cat>
            <c:numRef>
              <c:f>Planilha!$I$7:$I$13</c:f>
              <c:numCache>
                <c:formatCode>0</c:formatCode>
                <c:ptCount val="7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</c:numCache>
            </c:numRef>
          </c:cat>
          <c:val>
            <c:numRef>
              <c:f>Planilha!$L$7:$L$13</c:f>
              <c:numCache>
                <c:formatCode>"R$"#,##0.00_);[Red]\("R$"#,##0.00\)</c:formatCode>
                <c:ptCount val="7"/>
                <c:pt idx="0">
                  <c:v>3500</c:v>
                </c:pt>
                <c:pt idx="1">
                  <c:v>5125</c:v>
                </c:pt>
                <c:pt idx="2">
                  <c:v>6750</c:v>
                </c:pt>
                <c:pt idx="3">
                  <c:v>8375</c:v>
                </c:pt>
                <c:pt idx="4">
                  <c:v>10000</c:v>
                </c:pt>
                <c:pt idx="5">
                  <c:v>11625</c:v>
                </c:pt>
                <c:pt idx="6">
                  <c:v>13250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F19-4CCC-9C9F-E83257C57963}"/>
            </c:ext>
          </c:extLst>
        </c:ser>
        <c:ser>
          <c:idx val="1"/>
          <c:order val="1"/>
          <c:tx>
            <c:strRef>
              <c:f>Planilha!$M$5</c:f>
              <c:strCache>
                <c:ptCount val="1"/>
                <c:pt idx="0">
                  <c:v>Receita</c:v>
                </c:pt>
              </c:strCache>
            </c:strRef>
          </c:tx>
          <c:spPr>
            <a:ln w="28575" cap="rnd">
              <a:solidFill>
                <a:srgbClr val="00C288"/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circle"/>
              <c:size val="6"/>
              <c:spPr>
                <a:solidFill>
                  <a:srgbClr val="798E86"/>
                </a:solidFill>
                <a:ln w="9525">
                  <a:solidFill>
                    <a:srgbClr val="00C288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914-4BEE-8B1F-35151DEE5150}"/>
              </c:ext>
            </c:extLst>
          </c:dPt>
          <c:val>
            <c:numRef>
              <c:f>Planilha!$M$7:$M$13</c:f>
              <c:numCache>
                <c:formatCode>"R$"#,##0.00_);[Red]\("R$"#,##0.00\)</c:formatCode>
                <c:ptCount val="7"/>
                <c:pt idx="0">
                  <c:v>0</c:v>
                </c:pt>
                <c:pt idx="1">
                  <c:v>2500</c:v>
                </c:pt>
                <c:pt idx="2">
                  <c:v>5000</c:v>
                </c:pt>
                <c:pt idx="3">
                  <c:v>7500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F19-4CCC-9C9F-E83257C57963}"/>
            </c:ext>
          </c:extLst>
        </c:ser>
        <c:ser>
          <c:idx val="2"/>
          <c:order val="2"/>
          <c:tx>
            <c:strRef>
              <c:f>Planilha!$J$5</c:f>
              <c:strCache>
                <c:ptCount val="1"/>
                <c:pt idx="0">
                  <c:v>Despesa (fixa)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Planilha!$J$7:$J$13</c:f>
              <c:numCache>
                <c:formatCode>_("R$"* #,##0.00_);_("R$"* \(#,##0.00\);_("R$"* "-"??_);_(@_)</c:formatCode>
                <c:ptCount val="7"/>
                <c:pt idx="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A-4359-9884-5525E3A59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2009295"/>
        <c:axId val="344478687"/>
      </c:lineChart>
      <c:catAx>
        <c:axId val="1752009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chemeClr val="bg1"/>
                    </a:solidFill>
                  </a:rPr>
                  <a:t>UNIDADES VENDIDAS</a:t>
                </a:r>
              </a:p>
            </c:rich>
          </c:tx>
          <c:layout>
            <c:manualLayout>
              <c:xMode val="edge"/>
              <c:yMode val="edge"/>
              <c:x val="0.76411112987265328"/>
              <c:y val="0.89371459656970842"/>
            </c:manualLayout>
          </c:layout>
          <c:overlay val="0"/>
          <c:spPr>
            <a:solidFill>
              <a:srgbClr val="00C288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4478687"/>
        <c:crosses val="autoZero"/>
        <c:auto val="1"/>
        <c:lblAlgn val="ctr"/>
        <c:lblOffset val="100"/>
        <c:noMultiLvlLbl val="0"/>
      </c:catAx>
      <c:valAx>
        <c:axId val="34447868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crossAx val="1752009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475069396717622"/>
          <c:y val="1.5055515006578039E-2"/>
          <c:w val="0.40273988684165379"/>
          <c:h val="6.6859847559448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zeplanilha.com/" TargetMode="External"/><Relationship Id="rId1" Type="http://schemas.openxmlformats.org/officeDocument/2006/relationships/hyperlink" Target="#Planilha!A1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png"/><Relationship Id="rId1" Type="http://schemas.openxmlformats.org/officeDocument/2006/relationships/hyperlink" Target="https://zeplanilha.com/" TargetMode="Externa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152400</xdr:rowOff>
    </xdr:from>
    <xdr:to>
      <xdr:col>7</xdr:col>
      <xdr:colOff>209550</xdr:colOff>
      <xdr:row>5</xdr:row>
      <xdr:rowOff>174204</xdr:rowOff>
    </xdr:to>
    <xdr:grpSp>
      <xdr:nvGrpSpPr>
        <xdr:cNvPr id="3" name="Agrupa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162050" y="533400"/>
          <a:ext cx="2924175" cy="593304"/>
          <a:chOff x="3314700" y="5295900"/>
          <a:chExt cx="2924175" cy="593304"/>
        </a:xfrm>
      </xdr:grpSpPr>
      <xdr:sp macro="" textlink="">
        <xdr:nvSpPr>
          <xdr:cNvPr id="4" name="Retângulo: Cantos Arredondados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314700" y="5295900"/>
            <a:ext cx="2924175" cy="590550"/>
          </a:xfrm>
          <a:prstGeom prst="roundRect">
            <a:avLst>
              <a:gd name="adj" fmla="val 10103"/>
            </a:avLst>
          </a:prstGeom>
          <a:solidFill>
            <a:srgbClr val="00C288"/>
          </a:solidFill>
          <a:ln>
            <a:solidFill>
              <a:schemeClr val="tx1">
                <a:lumMod val="50000"/>
                <a:lumOff val="50000"/>
              </a:schemeClr>
            </a:solidFill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390900" y="5295900"/>
            <a:ext cx="2724150" cy="5933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2000" b="1">
                <a:solidFill>
                  <a:schemeClr val="tx1"/>
                </a:solidFill>
              </a:rPr>
              <a:t>Acessar</a:t>
            </a:r>
            <a:r>
              <a:rPr lang="pt-BR" sz="2000" b="1" baseline="0">
                <a:solidFill>
                  <a:schemeClr val="tx1"/>
                </a:solidFill>
              </a:rPr>
              <a:t> planilha</a:t>
            </a:r>
            <a:endParaRPr lang="pt-BR" sz="2000" b="1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8</xdr:col>
      <xdr:colOff>571501</xdr:colOff>
      <xdr:row>0</xdr:row>
      <xdr:rowOff>114300</xdr:rowOff>
    </xdr:from>
    <xdr:to>
      <xdr:col>14</xdr:col>
      <xdr:colOff>104775</xdr:colOff>
      <xdr:row>17</xdr:row>
      <xdr:rowOff>93564</xdr:rowOff>
    </xdr:to>
    <xdr:pic>
      <xdr:nvPicPr>
        <xdr:cNvPr id="6" name="Imagem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6" y="114300"/>
          <a:ext cx="3190874" cy="3217764"/>
        </a:xfrm>
        <a:prstGeom prst="rect">
          <a:avLst/>
        </a:prstGeom>
      </xdr:spPr>
    </xdr:pic>
    <xdr:clientData/>
  </xdr:twoCellAnchor>
  <xdr:twoCellAnchor editAs="absolute">
    <xdr:from>
      <xdr:col>6</xdr:col>
      <xdr:colOff>200024</xdr:colOff>
      <xdr:row>12</xdr:row>
      <xdr:rowOff>133350</xdr:rowOff>
    </xdr:from>
    <xdr:to>
      <xdr:col>7</xdr:col>
      <xdr:colOff>185737</xdr:colOff>
      <xdr:row>17</xdr:row>
      <xdr:rowOff>133350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018256">
          <a:off x="3288506" y="2597943"/>
          <a:ext cx="952500" cy="595313"/>
        </a:xfrm>
        <a:prstGeom prst="rect">
          <a:avLst/>
        </a:prstGeom>
      </xdr:spPr>
    </xdr:pic>
    <xdr:clientData/>
  </xdr:twoCellAnchor>
  <xdr:twoCellAnchor editAs="oneCell">
    <xdr:from>
      <xdr:col>2</xdr:col>
      <xdr:colOff>409575</xdr:colOff>
      <xdr:row>12</xdr:row>
      <xdr:rowOff>161924</xdr:rowOff>
    </xdr:from>
    <xdr:to>
      <xdr:col>6</xdr:col>
      <xdr:colOff>281111</xdr:colOff>
      <xdr:row>15</xdr:row>
      <xdr:rowOff>19049</xdr:rowOff>
    </xdr:to>
    <xdr:pic>
      <xdr:nvPicPr>
        <xdr:cNvPr id="15" name="Imagem 14" descr="Ícone&#10;&#10;Descrição gerada automaticamente com confiança médi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2447924"/>
          <a:ext cx="2309936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0</xdr:rowOff>
    </xdr:from>
    <xdr:to>
      <xdr:col>23</xdr:col>
      <xdr:colOff>304800</xdr:colOff>
      <xdr:row>2</xdr:row>
      <xdr:rowOff>0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5725" y="381000"/>
          <a:ext cx="19431000" cy="0"/>
        </a:xfrm>
        <a:prstGeom prst="line">
          <a:avLst/>
        </a:prstGeom>
        <a:ln>
          <a:solidFill>
            <a:srgbClr val="00C28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136749</xdr:colOff>
      <xdr:row>1</xdr:row>
      <xdr:rowOff>9524</xdr:rowOff>
    </xdr:from>
    <xdr:to>
      <xdr:col>1</xdr:col>
      <xdr:colOff>1181100</xdr:colOff>
      <xdr:row>1</xdr:row>
      <xdr:rowOff>318261</xdr:rowOff>
    </xdr:to>
    <xdr:pic>
      <xdr:nvPicPr>
        <xdr:cNvPr id="5" name="Imagem 4" descr="Uma imagem contendo Ícone&#10;&#10;Descrição gerada automaticam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49" y="200024"/>
          <a:ext cx="1653951" cy="308737"/>
        </a:xfrm>
        <a:prstGeom prst="rect">
          <a:avLst/>
        </a:prstGeom>
      </xdr:spPr>
    </xdr:pic>
    <xdr:clientData/>
  </xdr:twoCellAnchor>
  <xdr:twoCellAnchor>
    <xdr:from>
      <xdr:col>1</xdr:col>
      <xdr:colOff>47623</xdr:colOff>
      <xdr:row>15</xdr:row>
      <xdr:rowOff>4762</xdr:rowOff>
    </xdr:from>
    <xdr:to>
      <xdr:col>14</xdr:col>
      <xdr:colOff>95249</xdr:colOff>
      <xdr:row>42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E13FAD-58EC-D642-7AAD-435B93652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371475</xdr:colOff>
      <xdr:row>17</xdr:row>
      <xdr:rowOff>133350</xdr:rowOff>
    </xdr:from>
    <xdr:to>
      <xdr:col>11</xdr:col>
      <xdr:colOff>783873</xdr:colOff>
      <xdr:row>36</xdr:row>
      <xdr:rowOff>144163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C776F4FB-66AF-E49A-5DEE-7C287F416E1B}"/>
            </a:ext>
          </a:extLst>
        </xdr:cNvPr>
        <xdr:cNvGrpSpPr/>
      </xdr:nvGrpSpPr>
      <xdr:grpSpPr>
        <a:xfrm>
          <a:off x="6667500" y="3686175"/>
          <a:ext cx="3641373" cy="3630313"/>
          <a:chOff x="6086475" y="3714750"/>
          <a:chExt cx="3641373" cy="3630313"/>
        </a:xfrm>
      </xdr:grpSpPr>
      <xdr:cxnSp macro="">
        <xdr:nvCxnSpPr>
          <xdr:cNvPr id="9" name="Conector reto 8">
            <a:extLst>
              <a:ext uri="{FF2B5EF4-FFF2-40B4-BE49-F238E27FC236}">
                <a16:creationId xmlns:a16="http://schemas.microsoft.com/office/drawing/2014/main" id="{FF633D73-F0A5-87FE-F055-AE58E15F2E5E}"/>
              </a:ext>
            </a:extLst>
          </xdr:cNvPr>
          <xdr:cNvCxnSpPr/>
        </xdr:nvCxnSpPr>
        <xdr:spPr>
          <a:xfrm flipV="1">
            <a:off x="8105775" y="3714750"/>
            <a:ext cx="0" cy="3609975"/>
          </a:xfrm>
          <a:prstGeom prst="line">
            <a:avLst/>
          </a:prstGeom>
          <a:ln w="19050">
            <a:solidFill>
              <a:schemeClr val="bg1">
                <a:lumMod val="50000"/>
              </a:schemeClr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15C55C50-BF85-4AF9-511F-B744A6B1A686}"/>
              </a:ext>
            </a:extLst>
          </xdr:cNvPr>
          <xdr:cNvSpPr txBox="1"/>
        </xdr:nvSpPr>
        <xdr:spPr>
          <a:xfrm>
            <a:off x="8667750" y="6877050"/>
            <a:ext cx="1060098" cy="468013"/>
          </a:xfrm>
          <a:prstGeom prst="rect">
            <a:avLst/>
          </a:prstGeom>
          <a:solidFill>
            <a:srgbClr val="00C288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2400" b="1">
                <a:solidFill>
                  <a:schemeClr val="bg1"/>
                </a:solidFill>
              </a:rPr>
              <a:t>LUCRO</a:t>
            </a:r>
          </a:p>
        </xdr:txBody>
      </xdr:sp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9BABCBC2-EC30-A82F-643D-FC853EB853AC}"/>
              </a:ext>
            </a:extLst>
          </xdr:cNvPr>
          <xdr:cNvSpPr txBox="1"/>
        </xdr:nvSpPr>
        <xdr:spPr>
          <a:xfrm>
            <a:off x="6086475" y="6877050"/>
            <a:ext cx="1412053" cy="468013"/>
          </a:xfrm>
          <a:prstGeom prst="rect">
            <a:avLst/>
          </a:prstGeom>
          <a:solidFill>
            <a:srgbClr val="FF4343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2400" b="1">
                <a:solidFill>
                  <a:schemeClr val="bg1"/>
                </a:solidFill>
              </a:rPr>
              <a:t>PREJUÍZO</a:t>
            </a:r>
          </a:p>
        </xdr:txBody>
      </xdr:sp>
      <xdr:cxnSp macro="">
        <xdr:nvCxnSpPr>
          <xdr:cNvPr id="14" name="Conector de Seta Reta 13">
            <a:extLst>
              <a:ext uri="{FF2B5EF4-FFF2-40B4-BE49-F238E27FC236}">
                <a16:creationId xmlns:a16="http://schemas.microsoft.com/office/drawing/2014/main" id="{409191AB-68D2-DC1D-F1A2-3ADF39A136B8}"/>
              </a:ext>
            </a:extLst>
          </xdr:cNvPr>
          <xdr:cNvCxnSpPr/>
        </xdr:nvCxnSpPr>
        <xdr:spPr>
          <a:xfrm flipH="1">
            <a:off x="7610475" y="7115175"/>
            <a:ext cx="447675" cy="0"/>
          </a:xfrm>
          <a:prstGeom prst="straightConnector1">
            <a:avLst/>
          </a:prstGeom>
          <a:ln w="41275"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de Seta Reta 14">
            <a:extLst>
              <a:ext uri="{FF2B5EF4-FFF2-40B4-BE49-F238E27FC236}">
                <a16:creationId xmlns:a16="http://schemas.microsoft.com/office/drawing/2014/main" id="{EF4F5CEA-13B4-4F11-A594-AF3EEE796E67}"/>
              </a:ext>
            </a:extLst>
          </xdr:cNvPr>
          <xdr:cNvCxnSpPr/>
        </xdr:nvCxnSpPr>
        <xdr:spPr>
          <a:xfrm>
            <a:off x="8143875" y="7115175"/>
            <a:ext cx="447675" cy="0"/>
          </a:xfrm>
          <a:prstGeom prst="straightConnector1">
            <a:avLst/>
          </a:prstGeom>
          <a:ln w="41275">
            <a:solidFill>
              <a:schemeClr val="bg1">
                <a:lumMod val="50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180975</xdr:colOff>
      <xdr:row>15</xdr:row>
      <xdr:rowOff>171449</xdr:rowOff>
    </xdr:from>
    <xdr:to>
      <xdr:col>1</xdr:col>
      <xdr:colOff>1468139</xdr:colOff>
      <xdr:row>17</xdr:row>
      <xdr:rowOff>28574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78259CB-9C50-C613-ECE6-06D447398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3390899"/>
          <a:ext cx="1287164" cy="238125"/>
        </a:xfrm>
        <a:prstGeom prst="rect">
          <a:avLst/>
        </a:prstGeom>
      </xdr:spPr>
    </xdr:pic>
    <xdr:clientData/>
  </xdr:twoCellAnchor>
  <xdr:twoCellAnchor>
    <xdr:from>
      <xdr:col>3</xdr:col>
      <xdr:colOff>66675</xdr:colOff>
      <xdr:row>4</xdr:row>
      <xdr:rowOff>76200</xdr:rowOff>
    </xdr:from>
    <xdr:to>
      <xdr:col>5</xdr:col>
      <xdr:colOff>66675</xdr:colOff>
      <xdr:row>5</xdr:row>
      <xdr:rowOff>114300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546F78C1-3627-FC87-EA09-651C484076EB}"/>
            </a:ext>
          </a:extLst>
        </xdr:cNvPr>
        <xdr:cNvCxnSpPr/>
      </xdr:nvCxnSpPr>
      <xdr:spPr>
        <a:xfrm flipH="1">
          <a:off x="3505200" y="981075"/>
          <a:ext cx="1219200" cy="2286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95250</xdr:colOff>
      <xdr:row>3</xdr:row>
      <xdr:rowOff>104775</xdr:rowOff>
    </xdr:from>
    <xdr:ext cx="1162626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2E07B67-C824-E193-BFA5-6C42A3BCEAE7}"/>
            </a:ext>
          </a:extLst>
        </xdr:cNvPr>
        <xdr:cNvSpPr txBox="1"/>
      </xdr:nvSpPr>
      <xdr:spPr>
        <a:xfrm>
          <a:off x="4752975" y="819150"/>
          <a:ext cx="1162626" cy="264560"/>
        </a:xfrm>
        <a:prstGeom prst="rect">
          <a:avLst/>
        </a:prstGeom>
        <a:solidFill>
          <a:srgbClr val="FF434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PREENCHA</a:t>
          </a:r>
          <a:r>
            <a:rPr lang="pt-BR" sz="1100" b="1" baseline="0">
              <a:solidFill>
                <a:schemeClr val="bg1"/>
              </a:solidFill>
            </a:rPr>
            <a:t> AQUI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3</xdr:col>
      <xdr:colOff>104775</xdr:colOff>
      <xdr:row>7</xdr:row>
      <xdr:rowOff>38100</xdr:rowOff>
    </xdr:from>
    <xdr:to>
      <xdr:col>5</xdr:col>
      <xdr:colOff>104775</xdr:colOff>
      <xdr:row>8</xdr:row>
      <xdr:rowOff>76200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914BD276-CC8D-41C9-8DC9-33622D1BDBBE}"/>
            </a:ext>
          </a:extLst>
        </xdr:cNvPr>
        <xdr:cNvCxnSpPr/>
      </xdr:nvCxnSpPr>
      <xdr:spPr>
        <a:xfrm flipH="1">
          <a:off x="3543300" y="1514475"/>
          <a:ext cx="1219200" cy="2286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133350</xdr:colOff>
      <xdr:row>6</xdr:row>
      <xdr:rowOff>66675</xdr:rowOff>
    </xdr:from>
    <xdr:ext cx="1162626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A353AB91-BF54-404E-8215-F4C3A4355E02}"/>
            </a:ext>
          </a:extLst>
        </xdr:cNvPr>
        <xdr:cNvSpPr txBox="1"/>
      </xdr:nvSpPr>
      <xdr:spPr>
        <a:xfrm>
          <a:off x="4791075" y="1352550"/>
          <a:ext cx="1162626" cy="264560"/>
        </a:xfrm>
        <a:prstGeom prst="rect">
          <a:avLst/>
        </a:prstGeom>
        <a:solidFill>
          <a:srgbClr val="FF434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PREENCHA</a:t>
          </a:r>
          <a:r>
            <a:rPr lang="pt-BR" sz="1100" b="1" baseline="0">
              <a:solidFill>
                <a:schemeClr val="bg1"/>
              </a:solidFill>
            </a:rPr>
            <a:t> AQUI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3</xdr:col>
      <xdr:colOff>66675</xdr:colOff>
      <xdr:row>11</xdr:row>
      <xdr:rowOff>104775</xdr:rowOff>
    </xdr:from>
    <xdr:to>
      <xdr:col>5</xdr:col>
      <xdr:colOff>28575</xdr:colOff>
      <xdr:row>12</xdr:row>
      <xdr:rowOff>152400</xdr:rowOff>
    </xdr:to>
    <xdr:cxnSp macro="">
      <xdr:nvCxnSpPr>
        <xdr:cNvPr id="13" name="Conector de Seta Reta 12">
          <a:extLst>
            <a:ext uri="{FF2B5EF4-FFF2-40B4-BE49-F238E27FC236}">
              <a16:creationId xmlns:a16="http://schemas.microsoft.com/office/drawing/2014/main" id="{E4DEB6C1-8FAF-4E14-ACE1-F54CE0553896}"/>
            </a:ext>
          </a:extLst>
        </xdr:cNvPr>
        <xdr:cNvCxnSpPr/>
      </xdr:nvCxnSpPr>
      <xdr:spPr>
        <a:xfrm flipH="1" flipV="1">
          <a:off x="3505200" y="2343150"/>
          <a:ext cx="1181100" cy="238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57150</xdr:colOff>
      <xdr:row>11</xdr:row>
      <xdr:rowOff>180975</xdr:rowOff>
    </xdr:from>
    <xdr:ext cx="1162626" cy="26456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54C22A28-A2DD-491A-8BCA-1075BD95AEE0}"/>
            </a:ext>
          </a:extLst>
        </xdr:cNvPr>
        <xdr:cNvSpPr txBox="1"/>
      </xdr:nvSpPr>
      <xdr:spPr>
        <a:xfrm>
          <a:off x="4714875" y="2419350"/>
          <a:ext cx="1162626" cy="264560"/>
        </a:xfrm>
        <a:prstGeom prst="rect">
          <a:avLst/>
        </a:prstGeom>
        <a:solidFill>
          <a:srgbClr val="FF434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PREENCHA</a:t>
          </a:r>
          <a:r>
            <a:rPr lang="pt-BR" sz="1100" b="1" baseline="0">
              <a:solidFill>
                <a:schemeClr val="bg1"/>
              </a:solidFill>
            </a:rPr>
            <a:t> AQUI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1</xdr:col>
      <xdr:colOff>1104900</xdr:colOff>
      <xdr:row>17</xdr:row>
      <xdr:rowOff>76201</xdr:rowOff>
    </xdr:from>
    <xdr:to>
      <xdr:col>13</xdr:col>
      <xdr:colOff>209550</xdr:colOff>
      <xdr:row>37</xdr:row>
      <xdr:rowOff>66676</xdr:rowOff>
    </xdr:to>
    <xdr:grpSp>
      <xdr:nvGrpSpPr>
        <xdr:cNvPr id="21" name="Agrupar 20">
          <a:extLst>
            <a:ext uri="{FF2B5EF4-FFF2-40B4-BE49-F238E27FC236}">
              <a16:creationId xmlns:a16="http://schemas.microsoft.com/office/drawing/2014/main" id="{DB9ECB70-E166-3806-EAE6-A7847856CD9B}"/>
            </a:ext>
          </a:extLst>
        </xdr:cNvPr>
        <xdr:cNvGrpSpPr/>
      </xdr:nvGrpSpPr>
      <xdr:grpSpPr>
        <a:xfrm>
          <a:off x="1714500" y="3629026"/>
          <a:ext cx="10544175" cy="3800475"/>
          <a:chOff x="1790700" y="3819526"/>
          <a:chExt cx="10544175" cy="3800475"/>
        </a:xfrm>
      </xdr:grpSpPr>
      <xdr:sp macro="" textlink="">
        <xdr:nvSpPr>
          <xdr:cNvPr id="18" name="Retângulo 17">
            <a:extLst>
              <a:ext uri="{FF2B5EF4-FFF2-40B4-BE49-F238E27FC236}">
                <a16:creationId xmlns:a16="http://schemas.microsoft.com/office/drawing/2014/main" id="{04493C39-B924-14F6-77DC-2619036EADFF}"/>
              </a:ext>
            </a:extLst>
          </xdr:cNvPr>
          <xdr:cNvSpPr/>
        </xdr:nvSpPr>
        <xdr:spPr>
          <a:xfrm>
            <a:off x="1790700" y="3819526"/>
            <a:ext cx="6972300" cy="3790949"/>
          </a:xfrm>
          <a:prstGeom prst="rect">
            <a:avLst/>
          </a:prstGeom>
          <a:solidFill>
            <a:srgbClr val="FF4343">
              <a:alpha val="10000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9" name="Retângulo 18">
            <a:extLst>
              <a:ext uri="{FF2B5EF4-FFF2-40B4-BE49-F238E27FC236}">
                <a16:creationId xmlns:a16="http://schemas.microsoft.com/office/drawing/2014/main" id="{385BAA25-5963-4934-B202-892CABF936C2}"/>
              </a:ext>
            </a:extLst>
          </xdr:cNvPr>
          <xdr:cNvSpPr/>
        </xdr:nvSpPr>
        <xdr:spPr>
          <a:xfrm>
            <a:off x="8763000" y="3819527"/>
            <a:ext cx="3571875" cy="3800474"/>
          </a:xfrm>
          <a:prstGeom prst="rect">
            <a:avLst/>
          </a:prstGeom>
          <a:solidFill>
            <a:srgbClr val="00C288">
              <a:alpha val="10000"/>
            </a:srgb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1.%20ZEPLANILHA\02.%20Zeplanilha%203.0\12.%20Downloads\01.%20Dashboards\Dashboard85.xlsx" TargetMode="External"/><Relationship Id="rId1" Type="http://schemas.openxmlformats.org/officeDocument/2006/relationships/externalLinkPath" Target="file:///D:\01.%20ZEPLANILHA\02.%20Zeplanilha%203.0\12.%20Downloads\01.%20Dashboards\Dashboard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é Planilha"/>
      <sheetName val="Dashboard"/>
      <sheetName val="Dados"/>
      <sheetName val="Logotipos"/>
    </sheetNames>
    <sheetDataSet>
      <sheetData sheetId="0"/>
      <sheetData sheetId="1"/>
      <sheetData sheetId="2">
        <row r="16">
          <cell r="K16" t="str">
            <v>Guerreiros</v>
          </cell>
        </row>
        <row r="17">
          <cell r="K17" t="str">
            <v>Spartans</v>
          </cell>
        </row>
        <row r="18">
          <cell r="K18" t="str">
            <v>Águia</v>
          </cell>
        </row>
        <row r="19">
          <cell r="K19" t="str">
            <v>HorsePower</v>
          </cell>
        </row>
      </sheetData>
      <sheetData sheetId="3">
        <row r="2">
          <cell r="B2" t="str">
            <v>Spartans</v>
          </cell>
        </row>
        <row r="3">
          <cell r="B3" t="str">
            <v>Águia</v>
          </cell>
        </row>
        <row r="4">
          <cell r="B4" t="str">
            <v>HorsePower</v>
          </cell>
        </row>
        <row r="5">
          <cell r="B5" t="str">
            <v>Guerreiros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831D7-4710-44FD-81B1-90FBBBC80423}">
  <sheetPr codeName="Planilha1">
    <tabColor theme="9"/>
  </sheetPr>
  <dimension ref="B9:H12"/>
  <sheetViews>
    <sheetView showGridLines="0" zoomScaleNormal="100" workbookViewId="0">
      <selection activeCell="Q29" sqref="Q29"/>
    </sheetView>
  </sheetViews>
  <sheetFormatPr defaultRowHeight="15" x14ac:dyDescent="0.25"/>
  <cols>
    <col min="1" max="1" width="3.28515625" style="1" customWidth="1"/>
    <col min="2" max="16384" width="9.140625" style="1"/>
  </cols>
  <sheetData>
    <row r="9" spans="2:8" x14ac:dyDescent="0.25">
      <c r="B9" s="3"/>
      <c r="C9" s="3"/>
      <c r="D9" s="3"/>
      <c r="E9" s="3"/>
      <c r="F9" s="3"/>
      <c r="G9" s="3"/>
      <c r="H9" s="3"/>
    </row>
    <row r="10" spans="2:8" x14ac:dyDescent="0.25">
      <c r="B10" s="2"/>
    </row>
    <row r="12" spans="2:8" x14ac:dyDescent="0.25">
      <c r="B12" s="17" t="s">
        <v>0</v>
      </c>
      <c r="C12" s="17"/>
      <c r="D12" s="17"/>
      <c r="E12" s="17"/>
      <c r="F12" s="17"/>
      <c r="G12" s="17"/>
      <c r="H12" s="17"/>
    </row>
  </sheetData>
  <sheetProtection algorithmName="SHA-512" hashValue="sHWT1cYpj9u4MfG30qUfF3KaTuElXNPVRdiGnqOIuK/THpecHspd2UBwFuZJtu4b9dkN3r5v7O4ZoIZFtaptnA==" saltValue="zQmf0a5mjhtJYS68OFCDqg==" spinCount="100000" sheet="1" objects="1" scenarios="1"/>
  <mergeCells count="1">
    <mergeCell ref="B12:H1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C8061-92BC-4B60-B805-5401B8E4EE8C}">
  <sheetPr codeName="Planilha2"/>
  <dimension ref="B2:N19"/>
  <sheetViews>
    <sheetView showGridLines="0" tabSelected="1" topLeftCell="A3" workbookViewId="0">
      <selection activeCell="Q14" sqref="Q14"/>
    </sheetView>
  </sheetViews>
  <sheetFormatPr defaultRowHeight="15" x14ac:dyDescent="0.25"/>
  <cols>
    <col min="2" max="2" width="24.28515625" customWidth="1"/>
    <col min="3" max="3" width="18.140625" customWidth="1"/>
    <col min="8" max="8" width="6.28515625" customWidth="1"/>
    <col min="9" max="9" width="13.5703125" customWidth="1"/>
    <col min="10" max="10" width="16" customWidth="1"/>
    <col min="11" max="12" width="18.85546875" customWidth="1"/>
    <col min="13" max="13" width="19" customWidth="1"/>
    <col min="14" max="14" width="16.28515625" customWidth="1"/>
    <col min="15" max="15" width="18" customWidth="1"/>
  </cols>
  <sheetData>
    <row r="2" spans="2:14" ht="26.25" x14ac:dyDescent="0.4">
      <c r="C2" s="21" t="s">
        <v>6</v>
      </c>
      <c r="D2" s="21"/>
      <c r="E2" s="21"/>
      <c r="F2" s="21"/>
    </row>
    <row r="5" spans="2:14" ht="15" customHeight="1" x14ac:dyDescent="0.25">
      <c r="B5" s="5"/>
      <c r="C5" s="5"/>
      <c r="D5" s="5"/>
      <c r="I5" s="20" t="s">
        <v>7</v>
      </c>
      <c r="J5" s="18" t="s">
        <v>12</v>
      </c>
      <c r="K5" s="18" t="s">
        <v>9</v>
      </c>
      <c r="L5" s="18" t="s">
        <v>11</v>
      </c>
      <c r="M5" s="18" t="s">
        <v>10</v>
      </c>
      <c r="N5" s="20" t="s">
        <v>8</v>
      </c>
    </row>
    <row r="6" spans="2:14" ht="15" customHeight="1" x14ac:dyDescent="0.25">
      <c r="B6" s="4" t="s">
        <v>1</v>
      </c>
      <c r="C6" s="6">
        <v>3500</v>
      </c>
      <c r="D6" s="5"/>
      <c r="I6" s="20"/>
      <c r="J6" s="19"/>
      <c r="K6" s="19"/>
      <c r="L6" s="19"/>
      <c r="M6" s="19"/>
      <c r="N6" s="20"/>
    </row>
    <row r="7" spans="2:14" x14ac:dyDescent="0.25">
      <c r="B7" s="7"/>
      <c r="C7" s="10" t="s">
        <v>2</v>
      </c>
      <c r="D7" s="5"/>
      <c r="I7" s="15">
        <v>0</v>
      </c>
      <c r="J7" s="11">
        <f>$C$6</f>
        <v>3500</v>
      </c>
      <c r="K7" s="12">
        <f t="shared" ref="K7" si="0">I7*$C$9</f>
        <v>0</v>
      </c>
      <c r="L7" s="12">
        <f t="shared" ref="L7:L13" si="1">K7+J7</f>
        <v>3500</v>
      </c>
      <c r="M7" s="12">
        <f t="shared" ref="M7" si="2">I7*$C$12</f>
        <v>0</v>
      </c>
      <c r="N7" s="12">
        <f t="shared" ref="N7:N13" si="3">M7-L7</f>
        <v>-3500</v>
      </c>
    </row>
    <row r="8" spans="2:14" x14ac:dyDescent="0.25">
      <c r="B8" s="8"/>
      <c r="C8" s="8"/>
      <c r="D8" s="5"/>
      <c r="I8" s="15">
        <f>$C$14*0.25</f>
        <v>25</v>
      </c>
      <c r="J8" s="11">
        <f t="shared" ref="J8:J13" si="4">$C$6</f>
        <v>3500</v>
      </c>
      <c r="K8" s="12">
        <f t="shared" ref="K8:K13" si="5">I8*$C$9</f>
        <v>1625</v>
      </c>
      <c r="L8" s="12">
        <f t="shared" si="1"/>
        <v>5125</v>
      </c>
      <c r="M8" s="12">
        <f t="shared" ref="M8:M13" si="6">I8*$C$12</f>
        <v>2500</v>
      </c>
      <c r="N8" s="12">
        <f t="shared" si="3"/>
        <v>-2625</v>
      </c>
    </row>
    <row r="9" spans="2:14" x14ac:dyDescent="0.25">
      <c r="B9" s="4" t="s">
        <v>3</v>
      </c>
      <c r="C9" s="6">
        <f>50+10+5</f>
        <v>65</v>
      </c>
      <c r="D9" s="5"/>
      <c r="I9" s="15">
        <f>$C$14*0.5</f>
        <v>50</v>
      </c>
      <c r="J9" s="11">
        <f t="shared" si="4"/>
        <v>3500</v>
      </c>
      <c r="K9" s="12">
        <f t="shared" si="5"/>
        <v>3250</v>
      </c>
      <c r="L9" s="12">
        <f t="shared" si="1"/>
        <v>6750</v>
      </c>
      <c r="M9" s="12">
        <f t="shared" si="6"/>
        <v>5000</v>
      </c>
      <c r="N9" s="12">
        <f t="shared" si="3"/>
        <v>-1750</v>
      </c>
    </row>
    <row r="10" spans="2:14" x14ac:dyDescent="0.25">
      <c r="B10" s="7"/>
      <c r="C10" s="10" t="s">
        <v>5</v>
      </c>
      <c r="D10" s="5"/>
      <c r="I10" s="15">
        <f>$C$14*0.75</f>
        <v>75</v>
      </c>
      <c r="J10" s="11">
        <f t="shared" si="4"/>
        <v>3500</v>
      </c>
      <c r="K10" s="12">
        <f t="shared" si="5"/>
        <v>4875</v>
      </c>
      <c r="L10" s="12">
        <f t="shared" si="1"/>
        <v>8375</v>
      </c>
      <c r="M10" s="12">
        <f t="shared" si="6"/>
        <v>7500</v>
      </c>
      <c r="N10" s="12">
        <f t="shared" si="3"/>
        <v>-875</v>
      </c>
    </row>
    <row r="11" spans="2:14" x14ac:dyDescent="0.25">
      <c r="B11" s="8"/>
      <c r="C11" s="8"/>
      <c r="D11" s="5"/>
      <c r="I11" s="16">
        <f>$C$14*1</f>
        <v>100</v>
      </c>
      <c r="J11" s="13">
        <f t="shared" si="4"/>
        <v>3500</v>
      </c>
      <c r="K11" s="14">
        <f t="shared" si="5"/>
        <v>6500</v>
      </c>
      <c r="L11" s="14">
        <f t="shared" si="1"/>
        <v>10000</v>
      </c>
      <c r="M11" s="14">
        <f t="shared" si="6"/>
        <v>10000</v>
      </c>
      <c r="N11" s="14">
        <f t="shared" si="3"/>
        <v>0</v>
      </c>
    </row>
    <row r="12" spans="2:14" x14ac:dyDescent="0.25">
      <c r="B12" s="4" t="s">
        <v>4</v>
      </c>
      <c r="C12" s="6">
        <v>100</v>
      </c>
      <c r="D12" s="5"/>
      <c r="I12" s="15">
        <f>$C$14*1.25</f>
        <v>125</v>
      </c>
      <c r="J12" s="11">
        <f t="shared" si="4"/>
        <v>3500</v>
      </c>
      <c r="K12" s="12">
        <f t="shared" si="5"/>
        <v>8125</v>
      </c>
      <c r="L12" s="12">
        <f t="shared" si="1"/>
        <v>11625</v>
      </c>
      <c r="M12" s="12">
        <f t="shared" si="6"/>
        <v>12500</v>
      </c>
      <c r="N12" s="12">
        <f t="shared" si="3"/>
        <v>875</v>
      </c>
    </row>
    <row r="13" spans="2:14" x14ac:dyDescent="0.25">
      <c r="B13" s="22"/>
      <c r="C13" s="22"/>
      <c r="D13" s="5"/>
      <c r="I13" s="15">
        <f>$C$14*1.5</f>
        <v>150</v>
      </c>
      <c r="J13" s="11">
        <f t="shared" si="4"/>
        <v>3500</v>
      </c>
      <c r="K13" s="12">
        <f t="shared" si="5"/>
        <v>9750</v>
      </c>
      <c r="L13" s="12">
        <f t="shared" si="1"/>
        <v>13250</v>
      </c>
      <c r="M13" s="12">
        <f t="shared" si="6"/>
        <v>15000</v>
      </c>
      <c r="N13" s="12">
        <f t="shared" si="3"/>
        <v>1750</v>
      </c>
    </row>
    <row r="14" spans="2:14" ht="28.5" x14ac:dyDescent="0.45">
      <c r="B14" s="4" t="s">
        <v>6</v>
      </c>
      <c r="C14" s="9">
        <f>C6/(C12-C9)</f>
        <v>100</v>
      </c>
      <c r="D14" s="5"/>
    </row>
    <row r="15" spans="2:14" x14ac:dyDescent="0.25">
      <c r="B15" s="5"/>
      <c r="C15" s="5"/>
      <c r="D15" s="5"/>
    </row>
    <row r="16" spans="2:14" x14ac:dyDescent="0.25">
      <c r="B16" s="5"/>
      <c r="C16" s="5"/>
      <c r="D16" s="5"/>
    </row>
    <row r="17" spans="2:4" x14ac:dyDescent="0.25">
      <c r="B17" s="5"/>
      <c r="C17" s="5"/>
      <c r="D17" s="5"/>
    </row>
    <row r="18" spans="2:4" x14ac:dyDescent="0.25">
      <c r="B18" s="5"/>
      <c r="C18" s="5"/>
      <c r="D18" s="5"/>
    </row>
    <row r="19" spans="2:4" x14ac:dyDescent="0.25">
      <c r="B19" s="5"/>
      <c r="C19" s="5"/>
      <c r="D19" s="5"/>
    </row>
  </sheetData>
  <mergeCells count="8">
    <mergeCell ref="M5:M6"/>
    <mergeCell ref="N5:N6"/>
    <mergeCell ref="L5:L6"/>
    <mergeCell ref="C2:F2"/>
    <mergeCell ref="B13:C13"/>
    <mergeCell ref="I5:I6"/>
    <mergeCell ref="J5:J6"/>
    <mergeCell ref="K5:K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Zé Planilha</vt:lpstr>
      <vt:lpstr>Planilha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Soares</dc:creator>
  <cp:lastModifiedBy>Matheus Soares</cp:lastModifiedBy>
  <dcterms:created xsi:type="dcterms:W3CDTF">2023-02-16T08:42:47Z</dcterms:created>
  <dcterms:modified xsi:type="dcterms:W3CDTF">2023-10-12T09:31:29Z</dcterms:modified>
</cp:coreProperties>
</file>