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\03. Minhas planilhas\03. KPI\"/>
    </mc:Choice>
  </mc:AlternateContent>
  <xr:revisionPtr revIDLastSave="0" documentId="13_ncr:1_{1AEAAEF1-E0CA-463F-B7C5-0A1BEB7B6604}" xr6:coauthVersionLast="47" xr6:coauthVersionMax="47" xr10:uidLastSave="{00000000-0000-0000-0000-000000000000}"/>
  <workbookProtection workbookAlgorithmName="SHA-512" workbookHashValue="2ZMgP6YtvNICUaKlY7+xERAhbJZg8aCTuTvpUDNUzdTl5bF/bkPZ20058Njati/E1K3/ldqsEbjGFEZAIQva2g==" workbookSaltValue="9eeU8S2OIUfDz5sF3PzRYg==" workbookSpinCount="100000" lockStructure="1"/>
  <bookViews>
    <workbookView xWindow="-120" yWindow="-120" windowWidth="29040" windowHeight="15720" xr2:uid="{33C80E48-C9FC-4847-BF2C-CEAFA285597C}"/>
  </bookViews>
  <sheets>
    <sheet name="Zé Planilha" sheetId="6" r:id="rId1"/>
    <sheet name="KPI" sheetId="3" r:id="rId2"/>
    <sheet name="Base" sheetId="2" r:id="rId3"/>
    <sheet name="Controle" sheetId="4" r:id="rId4"/>
    <sheet name="Base_Grafico" sheetId="5" r:id="rId5"/>
  </sheets>
  <externalReferences>
    <externalReference r:id="rId6"/>
  </externalReferences>
  <definedNames>
    <definedName name="primeiro">INDEX([1]Logotipos!$C$2:$C$5,MATCH([1]Dados!$K$16,[1]Logotipos!$B$2:$B$5,0))</definedName>
    <definedName name="quarto">INDEX([1]Logotipos!$C$2:$C$5,MATCH([1]Dados!$K$19,[1]Logotipos!$B$2:$B$5,0))</definedName>
    <definedName name="segundo">INDEX([1]Logotipos!$C$2:$C$5,MATCH([1]Dados!$K$17,[1]Logotipos!$B$2:$B$5,0))</definedName>
    <definedName name="terceiro">INDEX([1]Logotipos!$C$2:$C$5,MATCH([1]Dados!$K$18,[1]Logotipos!$B$2:$B$5,0))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2" l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G2" i="5" l="1"/>
  <c r="G3" i="5"/>
  <c r="G4" i="5"/>
  <c r="G5" i="5"/>
  <c r="B5" i="5" l="1"/>
  <c r="E3" i="4" a="1"/>
  <c r="E3" i="4" s="1"/>
  <c r="D3" i="4" a="1"/>
  <c r="D3" i="4" s="1"/>
  <c r="A3" i="4" a="1"/>
  <c r="A3" i="4" s="1"/>
  <c r="C2" i="4" a="1"/>
  <c r="C2" i="4" s="1"/>
  <c r="B2" i="4" a="1"/>
  <c r="B2" i="4" s="1"/>
  <c r="B6" i="5" l="1"/>
  <c r="D6" i="5"/>
  <c r="D12" i="5"/>
  <c r="D11" i="5"/>
  <c r="D10" i="5"/>
  <c r="D5" i="5"/>
  <c r="D9" i="5"/>
  <c r="D16" i="5"/>
  <c r="D8" i="5"/>
  <c r="D13" i="5"/>
  <c r="D15" i="5"/>
  <c r="D7" i="5"/>
  <c r="D14" i="5"/>
  <c r="B13" i="5"/>
  <c r="B11" i="5"/>
  <c r="B10" i="5"/>
  <c r="B9" i="5"/>
  <c r="B8" i="5"/>
  <c r="B12" i="5"/>
  <c r="B16" i="5"/>
  <c r="B15" i="5"/>
  <c r="B7" i="5"/>
  <c r="B14" i="5"/>
  <c r="B3" i="5" l="1"/>
  <c r="D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<sst xmlns="http://schemas.openxmlformats.org/spreadsheetml/2006/main" count="395" uniqueCount="42">
  <si>
    <t>FILIAL</t>
  </si>
  <si>
    <t>MÊS</t>
  </si>
  <si>
    <t>ANO</t>
  </si>
  <si>
    <t>FATURAMENTO</t>
  </si>
  <si>
    <t>São Paulo</t>
  </si>
  <si>
    <t>Rio de Janeiro</t>
  </si>
  <si>
    <t>Manaus</t>
  </si>
  <si>
    <t>São José dos Campos</t>
  </si>
  <si>
    <t>Filial</t>
  </si>
  <si>
    <t>Ano</t>
  </si>
  <si>
    <t>Mês</t>
  </si>
  <si>
    <t>Faturamento</t>
  </si>
  <si>
    <t>PRODUTOS VENDIDOS</t>
  </si>
  <si>
    <t>CLIENTES CADASTRADOS</t>
  </si>
  <si>
    <t>INVESTIMENTO MARKETING</t>
  </si>
  <si>
    <t>Produto 1</t>
  </si>
  <si>
    <t>Produto 2</t>
  </si>
  <si>
    <t>Produto 3</t>
  </si>
  <si>
    <t>Produto 4</t>
  </si>
  <si>
    <t>Produto 5</t>
  </si>
  <si>
    <t>CHOAM</t>
  </si>
  <si>
    <t>Acme Corp.</t>
  </si>
  <si>
    <t>Sirius Cybernetics Corp.</t>
  </si>
  <si>
    <t>Gráfico 1</t>
  </si>
  <si>
    <t>Gráfico 2</t>
  </si>
  <si>
    <t>Produtos</t>
  </si>
  <si>
    <t>Clientes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</si>
  <si>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</si>
  <si>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</si>
  <si>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</si>
  <si>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</si>
  <si>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</si>
  <si>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</si>
  <si>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</si>
  <si>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</si>
  <si>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</si>
  <si>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</si>
  <si>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</si>
  <si>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</si>
  <si>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Investimento</t>
  </si>
  <si>
    <t>Todos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</si>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</sst>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m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52A49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/>
    </xf>
    <xf numFmtId="44" fontId="0" fillId="0" borderId="0" xfId="1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4" fontId="0" fillId="0" borderId="0" xfId="1" applyNumberFormat="1" applyFont="1"/>
    <xf numFmtId="44" fontId="0" fillId="0" borderId="0" xfId="0" applyNumberFormat="1"/>
    <xf numFmtId="164" fontId="0" fillId="0" borderId="0" xfId="0" applyNumberFormat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43" fontId="0" fillId="2" borderId="0" xfId="1" applyFont="1" applyFill="1"/>
    <xf numFmtId="0" fontId="5" fillId="2" borderId="0" xfId="0" applyFont="1" applyFill="1" applyAlignment="1">
      <alignment horizontal="center" vertical="center"/>
    </xf>
    <xf numFmtId="0" fontId="0" fillId="3" borderId="0" xfId="0" applyFill="1"/>
  </cellXfs>
  <cellStyles count="2">
    <cellStyle name="Normal" xfId="0" builtinId="0"/>
    <cellStyle name="Vírgula" xfId="1" builtinId="3"/>
  </cellStyles>
  <dxfs count="7"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&quot;R$&quot;\ * #,##0.00_-;\-&quot;R$&quot;\ * #,##0.00_-;_-&quot;R$&quot;\ * &quot;-&quot;??_-;_-@_-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202341"/>
      <color rgb="FF3D4577"/>
      <color rgb="FF252A49"/>
      <color rgb="FFFECB50"/>
      <color rgb="FFF69CA7"/>
      <color rgb="FFEF5163"/>
      <color rgb="FF30C1FC"/>
      <color rgb="FF7BD8FD"/>
      <color rgb="FF00ADC3"/>
      <color rgb="FFF0A2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rgbClr val="EF5163"/>
                </a:solidFill>
              </a:rPr>
              <a:t>Investimento</a:t>
            </a:r>
          </a:p>
        </c:rich>
      </c:tx>
      <c:layout>
        <c:manualLayout>
          <c:xMode val="edge"/>
          <c:yMode val="edge"/>
          <c:x val="0.2569841709083489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2.8399006034788784E-2"/>
          <c:y val="0.24896484530342797"/>
          <c:w val="0.93255236066737646"/>
          <c:h val="0.633872186431241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F5163"/>
            </a:solidFill>
            <a:ln>
              <a:noFill/>
            </a:ln>
            <a:effectLst/>
          </c:spPr>
          <c:invertIfNegative val="0"/>
          <c:cat>
            <c:strRef>
              <c:f>Base_Grafico!$C$5:$C$16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Base_Grafico!$D$5:$D$16</c:f>
              <c:numCache>
                <c:formatCode>_("R$"* #,##0.00_);_("R$"* \(#,##0.00\);_("R$"* "-"??_);_(@_)</c:formatCode>
                <c:ptCount val="12"/>
                <c:pt idx="0">
                  <c:v>662823</c:v>
                </c:pt>
                <c:pt idx="1">
                  <c:v>536863</c:v>
                </c:pt>
                <c:pt idx="2">
                  <c:v>597302</c:v>
                </c:pt>
                <c:pt idx="3">
                  <c:v>383188</c:v>
                </c:pt>
                <c:pt idx="4">
                  <c:v>431268</c:v>
                </c:pt>
                <c:pt idx="5">
                  <c:v>621415</c:v>
                </c:pt>
                <c:pt idx="6">
                  <c:v>600937</c:v>
                </c:pt>
                <c:pt idx="7">
                  <c:v>545916</c:v>
                </c:pt>
                <c:pt idx="8">
                  <c:v>666573</c:v>
                </c:pt>
                <c:pt idx="9">
                  <c:v>664437</c:v>
                </c:pt>
                <c:pt idx="10">
                  <c:v>561221</c:v>
                </c:pt>
                <c:pt idx="11">
                  <c:v>642632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97-40F0-B66D-E557F6A9D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713136"/>
        <c:axId val="1101713552"/>
      </c:barChart>
      <c:catAx>
        <c:axId val="1101713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01713552"/>
        <c:crosses val="autoZero"/>
        <c:auto val="1"/>
        <c:lblAlgn val="ctr"/>
        <c:lblOffset val="100"/>
        <c:noMultiLvlLbl val="0"/>
      </c:catAx>
      <c:valAx>
        <c:axId val="11017135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110171313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20234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rgbClr val="30C1FC"/>
                </a:solidFill>
                <a:latin typeface="+mn-lt"/>
              </a:rPr>
              <a:t>Faturamento</a:t>
            </a:r>
            <a:endParaRPr lang="en-US" sz="1800" b="1">
              <a:solidFill>
                <a:srgbClr val="30C1FC"/>
              </a:solidFill>
              <a:latin typeface="+mn-lt"/>
            </a:endParaRPr>
          </a:p>
        </c:rich>
      </c:tx>
      <c:layout>
        <c:manualLayout>
          <c:xMode val="edge"/>
          <c:yMode val="edge"/>
          <c:x val="0.26962607543331402"/>
          <c:y val="5.050505050505050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2.6915382360529691E-2"/>
          <c:y val="0.12775272409130678"/>
          <c:w val="0.96911991765311378"/>
          <c:h val="0.750033802592857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0C1FC"/>
            </a:solidFill>
            <a:ln>
              <a:noFill/>
            </a:ln>
            <a:effectLst/>
          </c:spPr>
          <c:invertIfNegative val="0"/>
          <c:cat>
            <c:numRef>
              <c:f>Base_Grafico!$A$5:$A$16</c:f>
              <c:numCache>
                <c:formatCode>mmm</c:formatCode>
                <c:ptCount val="12"/>
                <c:pt idx="0">
                  <c:v>1</c:v>
                </c:pt>
                <c:pt idx="1">
                  <c:v>32</c:v>
                </c:pt>
                <c:pt idx="2">
                  <c:v>61</c:v>
                </c:pt>
                <c:pt idx="3">
                  <c:v>92</c:v>
                </c:pt>
                <c:pt idx="4">
                  <c:v>122</c:v>
                </c:pt>
                <c:pt idx="5">
                  <c:v>153</c:v>
                </c:pt>
                <c:pt idx="6">
                  <c:v>183</c:v>
                </c:pt>
                <c:pt idx="7">
                  <c:v>214</c:v>
                </c:pt>
                <c:pt idx="8">
                  <c:v>245</c:v>
                </c:pt>
                <c:pt idx="9">
                  <c:v>275</c:v>
                </c:pt>
                <c:pt idx="10">
                  <c:v>306</c:v>
                </c:pt>
                <c:pt idx="11">
                  <c:v>336</c:v>
                </c:pt>
              </c:numCache>
            </c:numRef>
          </c:cat>
          <c:val>
            <c:numRef>
              <c:f>Base_Grafico!$B$5:$B$16</c:f>
              <c:numCache>
                <c:formatCode>_("R$"* #,##0.00_);_("R$"* \(#,##0.00\);_("R$"* "-"??_);_(@_)</c:formatCode>
                <c:ptCount val="12"/>
                <c:pt idx="0">
                  <c:v>664750</c:v>
                </c:pt>
                <c:pt idx="1">
                  <c:v>686093</c:v>
                </c:pt>
                <c:pt idx="2">
                  <c:v>672890</c:v>
                </c:pt>
                <c:pt idx="3">
                  <c:v>659517</c:v>
                </c:pt>
                <c:pt idx="4">
                  <c:v>607943</c:v>
                </c:pt>
                <c:pt idx="5">
                  <c:v>579955</c:v>
                </c:pt>
                <c:pt idx="6">
                  <c:v>551198</c:v>
                </c:pt>
                <c:pt idx="7">
                  <c:v>613191</c:v>
                </c:pt>
                <c:pt idx="8">
                  <c:v>621795</c:v>
                </c:pt>
                <c:pt idx="9">
                  <c:v>595487</c:v>
                </c:pt>
                <c:pt idx="10">
                  <c:v>605055</c:v>
                </c:pt>
                <c:pt idx="11">
                  <c:v>730777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66-44D6-A358-5712E3E71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713136"/>
        <c:axId val="1101713552"/>
      </c:barChart>
      <c:catAx>
        <c:axId val="1101713136"/>
        <c:scaling>
          <c:orientation val="minMax"/>
        </c:scaling>
        <c:delete val="0"/>
        <c:axPos val="b"/>
        <c:numFmt formatCode="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01713552"/>
        <c:crosses val="autoZero"/>
        <c:auto val="0"/>
        <c:lblAlgn val="ctr"/>
        <c:lblOffset val="100"/>
        <c:noMultiLvlLbl val="1"/>
      </c:catAx>
      <c:valAx>
        <c:axId val="11017135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110171313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20234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KPI!A1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https://zeplanilha.com/fluxodecaixa/" TargetMode="External"/><Relationship Id="rId6" Type="http://schemas.openxmlformats.org/officeDocument/2006/relationships/hyperlink" Target="https://zeplanilha.com/" TargetMode="External"/><Relationship Id="rId5" Type="http://schemas.openxmlformats.org/officeDocument/2006/relationships/image" Target="../media/image2.png"/><Relationship Id="rId4" Type="http://schemas.openxmlformats.org/officeDocument/2006/relationships/hyperlink" Target="https://zeplanilha.com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7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https://zeplanilha.com/" TargetMode="External"/><Relationship Id="rId5" Type="http://schemas.openxmlformats.org/officeDocument/2006/relationships/hyperlink" Target="#Base!A1"/><Relationship Id="rId4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4.emf"/><Relationship Id="rId4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64294</xdr:colOff>
      <xdr:row>11</xdr:row>
      <xdr:rowOff>73818</xdr:rowOff>
    </xdr:from>
    <xdr:to>
      <xdr:col>10</xdr:col>
      <xdr:colOff>85725</xdr:colOff>
      <xdr:row>28</xdr:row>
      <xdr:rowOff>36774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847487-C584-4F2A-A3F4-02E78BFB9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94" y="2169318"/>
          <a:ext cx="6117431" cy="3201456"/>
        </a:xfrm>
        <a:prstGeom prst="rect">
          <a:avLst/>
        </a:prstGeom>
      </xdr:spPr>
    </xdr:pic>
    <xdr:clientData/>
  </xdr:twoCellAnchor>
  <xdr:twoCellAnchor>
    <xdr:from>
      <xdr:col>6</xdr:col>
      <xdr:colOff>19050</xdr:colOff>
      <xdr:row>3</xdr:row>
      <xdr:rowOff>0</xdr:rowOff>
    </xdr:from>
    <xdr:to>
      <xdr:col>10</xdr:col>
      <xdr:colOff>504825</xdr:colOff>
      <xdr:row>6</xdr:row>
      <xdr:rowOff>21804</xdr:rowOff>
    </xdr:to>
    <xdr:grpSp>
      <xdr:nvGrpSpPr>
        <xdr:cNvPr id="3" name="Agrupar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ACF5EA-EC2D-43C5-AA12-F43AE589878C}"/>
            </a:ext>
          </a:extLst>
        </xdr:cNvPr>
        <xdr:cNvGrpSpPr/>
      </xdr:nvGrpSpPr>
      <xdr:grpSpPr>
        <a:xfrm>
          <a:off x="3676650" y="571500"/>
          <a:ext cx="2924175" cy="593304"/>
          <a:chOff x="3314700" y="5295900"/>
          <a:chExt cx="2924175" cy="593304"/>
        </a:xfrm>
      </xdr:grpSpPr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15956C98-B4BC-B536-4A22-1B066CAA2AA7}"/>
              </a:ext>
            </a:extLst>
          </xdr:cNvPr>
          <xdr:cNvSpPr/>
        </xdr:nvSpPr>
        <xdr:spPr>
          <a:xfrm>
            <a:off x="3314700" y="5295900"/>
            <a:ext cx="2924175" cy="590550"/>
          </a:xfrm>
          <a:prstGeom prst="roundRect">
            <a:avLst>
              <a:gd name="adj" fmla="val 10103"/>
            </a:avLst>
          </a:prstGeom>
          <a:gradFill flip="none" rotWithShape="1">
            <a:gsLst>
              <a:gs pos="100000">
                <a:srgbClr val="FF4086"/>
              </a:gs>
              <a:gs pos="0">
                <a:srgbClr val="FFB645"/>
              </a:gs>
            </a:gsLst>
            <a:lin ang="0" scaled="1"/>
            <a:tileRect/>
          </a:gradFill>
          <a:ln>
            <a:noFill/>
          </a:ln>
          <a:effectLst>
            <a:outerShdw blurRad="635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E22B04CB-ACAF-3A67-285C-F3C6342FDDC2}"/>
              </a:ext>
            </a:extLst>
          </xdr:cNvPr>
          <xdr:cNvSpPr txBox="1"/>
        </xdr:nvSpPr>
        <xdr:spPr>
          <a:xfrm>
            <a:off x="3390900" y="5295900"/>
            <a:ext cx="2724150" cy="59330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2400" b="1">
                <a:solidFill>
                  <a:schemeClr val="tx1"/>
                </a:solidFill>
              </a:rPr>
              <a:t>Abrir Planilha</a:t>
            </a:r>
          </a:p>
        </xdr:txBody>
      </xdr:sp>
    </xdr:grpSp>
    <xdr:clientData/>
  </xdr:twoCellAnchor>
  <xdr:twoCellAnchor editAs="oneCell">
    <xdr:from>
      <xdr:col>10</xdr:col>
      <xdr:colOff>200026</xdr:colOff>
      <xdr:row>11</xdr:row>
      <xdr:rowOff>47625</xdr:rowOff>
    </xdr:from>
    <xdr:to>
      <xdr:col>15</xdr:col>
      <xdr:colOff>342900</xdr:colOff>
      <xdr:row>28</xdr:row>
      <xdr:rowOff>26889</xdr:rowOff>
    </xdr:to>
    <xdr:pic>
      <xdr:nvPicPr>
        <xdr:cNvPr id="6" name="Imagem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1692509-E049-46F4-8238-C328D0FB5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6026" y="2143125"/>
          <a:ext cx="3190874" cy="3217764"/>
        </a:xfrm>
        <a:prstGeom prst="rect">
          <a:avLst/>
        </a:prstGeom>
      </xdr:spPr>
    </xdr:pic>
    <xdr:clientData/>
  </xdr:twoCellAnchor>
  <xdr:twoCellAnchor>
    <xdr:from>
      <xdr:col>1</xdr:col>
      <xdr:colOff>95250</xdr:colOff>
      <xdr:row>9</xdr:row>
      <xdr:rowOff>19050</xdr:rowOff>
    </xdr:from>
    <xdr:to>
      <xdr:col>9</xdr:col>
      <xdr:colOff>123826</xdr:colOff>
      <xdr:row>12</xdr:row>
      <xdr:rowOff>0</xdr:rowOff>
    </xdr:to>
    <xdr:sp macro="" textlink="">
      <xdr:nvSpPr>
        <xdr:cNvPr id="7" name="Retângulo: Cantos Arredondados 6">
          <a:extLst>
            <a:ext uri="{FF2B5EF4-FFF2-40B4-BE49-F238E27FC236}">
              <a16:creationId xmlns:a16="http://schemas.microsoft.com/office/drawing/2014/main" id="{6177CB39-B27E-4B10-837D-17399A0F5C42}"/>
            </a:ext>
          </a:extLst>
        </xdr:cNvPr>
        <xdr:cNvSpPr/>
      </xdr:nvSpPr>
      <xdr:spPr>
        <a:xfrm>
          <a:off x="704850" y="1733550"/>
          <a:ext cx="4905376" cy="552450"/>
        </a:xfrm>
        <a:prstGeom prst="roundRect">
          <a:avLst>
            <a:gd name="adj" fmla="val 10103"/>
          </a:avLst>
        </a:prstGeom>
        <a:gradFill flip="none" rotWithShape="1">
          <a:gsLst>
            <a:gs pos="100000">
              <a:srgbClr val="03D67D"/>
            </a:gs>
            <a:gs pos="0">
              <a:srgbClr val="2DEDC3"/>
            </a:gs>
          </a:gsLst>
          <a:lin ang="0" scaled="1"/>
          <a:tileRect/>
        </a:gradFill>
        <a:ln>
          <a:noFill/>
        </a:ln>
        <a:effectLst>
          <a:outerShdw blurRad="228600" sx="102000" sy="102000" algn="ctr" rotWithShape="0">
            <a:prstClr val="black">
              <a:alpha val="9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38099</xdr:colOff>
      <xdr:row>9</xdr:row>
      <xdr:rowOff>0</xdr:rowOff>
    </xdr:from>
    <xdr:to>
      <xdr:col>9</xdr:col>
      <xdr:colOff>85725</xdr:colOff>
      <xdr:row>12</xdr:row>
      <xdr:rowOff>21804</xdr:rowOff>
    </xdr:to>
    <xdr:sp macro="" textlink="">
      <xdr:nvSpPr>
        <xdr:cNvPr id="8" name="CaixaDeText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456E82-2D5F-4D24-BDE2-37CC40060462}"/>
            </a:ext>
          </a:extLst>
        </xdr:cNvPr>
        <xdr:cNvSpPr txBox="1"/>
      </xdr:nvSpPr>
      <xdr:spPr>
        <a:xfrm>
          <a:off x="647699" y="1714500"/>
          <a:ext cx="4924426" cy="593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pt-BR" sz="2000" b="0">
              <a:solidFill>
                <a:schemeClr val="tx1"/>
              </a:solidFill>
            </a:rPr>
            <a:t>Conhecer a</a:t>
          </a:r>
          <a:r>
            <a:rPr lang="pt-BR" sz="2000" b="0" baseline="0">
              <a:solidFill>
                <a:schemeClr val="tx1"/>
              </a:solidFill>
            </a:rPr>
            <a:t> planilha de Fluxo de Caixa </a:t>
          </a:r>
          <a:r>
            <a:rPr lang="pt-BR" sz="2000" b="1" baseline="0">
              <a:solidFill>
                <a:schemeClr val="tx1"/>
              </a:solidFill>
            </a:rPr>
            <a:t>PRO</a:t>
          </a:r>
          <a:endParaRPr lang="pt-BR" sz="2000" b="1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400050</xdr:colOff>
      <xdr:row>9</xdr:row>
      <xdr:rowOff>19050</xdr:rowOff>
    </xdr:from>
    <xdr:to>
      <xdr:col>15</xdr:col>
      <xdr:colOff>171450</xdr:colOff>
      <xdr:row>12</xdr:row>
      <xdr:rowOff>40854</xdr:rowOff>
    </xdr:to>
    <xdr:grpSp>
      <xdr:nvGrpSpPr>
        <xdr:cNvPr id="9" name="Agrupar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8270125-EECF-43E2-BBA7-A5FE6CF19736}"/>
            </a:ext>
          </a:extLst>
        </xdr:cNvPr>
        <xdr:cNvGrpSpPr/>
      </xdr:nvGrpSpPr>
      <xdr:grpSpPr>
        <a:xfrm>
          <a:off x="6496050" y="1733550"/>
          <a:ext cx="2819400" cy="593304"/>
          <a:chOff x="6496050" y="1733550"/>
          <a:chExt cx="2819400" cy="593304"/>
        </a:xfrm>
      </xdr:grpSpPr>
      <xdr:sp macro="" textlink="">
        <xdr:nvSpPr>
          <xdr:cNvPr id="10" name="Retângulo: Cantos Arredondados 9">
            <a:extLst>
              <a:ext uri="{FF2B5EF4-FFF2-40B4-BE49-F238E27FC236}">
                <a16:creationId xmlns:a16="http://schemas.microsoft.com/office/drawing/2014/main" id="{ABBBB94F-F4D5-CD03-DF13-8EBF60D73647}"/>
              </a:ext>
            </a:extLst>
          </xdr:cNvPr>
          <xdr:cNvSpPr/>
        </xdr:nvSpPr>
        <xdr:spPr>
          <a:xfrm>
            <a:off x="6496050" y="1743075"/>
            <a:ext cx="2819400" cy="581025"/>
          </a:xfrm>
          <a:prstGeom prst="roundRect">
            <a:avLst>
              <a:gd name="adj" fmla="val 10103"/>
            </a:avLst>
          </a:prstGeom>
          <a:gradFill flip="none" rotWithShape="1">
            <a:gsLst>
              <a:gs pos="100000">
                <a:srgbClr val="03D67D"/>
              </a:gs>
              <a:gs pos="0">
                <a:srgbClr val="2DEDC3"/>
              </a:gs>
            </a:gsLst>
            <a:lin ang="0" scaled="1"/>
            <a:tileRect/>
          </a:gradFill>
          <a:ln>
            <a:noFill/>
          </a:ln>
          <a:effectLst>
            <a:outerShdw blurRad="228600" sx="102000" sy="102000" algn="ctr" rotWithShape="0">
              <a:prstClr val="black">
                <a:alpha val="9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1" name="CaixaDeTexto 10">
            <a:extLst>
              <a:ext uri="{FF2B5EF4-FFF2-40B4-BE49-F238E27FC236}">
                <a16:creationId xmlns:a16="http://schemas.microsoft.com/office/drawing/2014/main" id="{140CA9EF-BE1A-41B0-C048-EE65603D3289}"/>
              </a:ext>
            </a:extLst>
          </xdr:cNvPr>
          <xdr:cNvSpPr txBox="1"/>
        </xdr:nvSpPr>
        <xdr:spPr>
          <a:xfrm>
            <a:off x="6600825" y="1733550"/>
            <a:ext cx="2600325" cy="59330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2000" b="0">
                <a:solidFill>
                  <a:schemeClr val="tx1"/>
                </a:solidFill>
              </a:rPr>
              <a:t>Acessar</a:t>
            </a:r>
            <a:r>
              <a:rPr lang="pt-BR" sz="2000" b="0" baseline="0">
                <a:solidFill>
                  <a:schemeClr val="tx1"/>
                </a:solidFill>
              </a:rPr>
              <a:t> site Zé Planilha</a:t>
            </a:r>
            <a:endParaRPr lang="pt-BR" sz="2000" b="0">
              <a:solidFill>
                <a:schemeClr val="tx1"/>
              </a:solidFill>
            </a:endParaRPr>
          </a:p>
        </xdr:txBody>
      </xdr:sp>
    </xdr:grpSp>
    <xdr:clientData/>
  </xdr:twoCellAnchor>
  <xdr:twoCellAnchor editAs="absolute">
    <xdr:from>
      <xdr:col>15</xdr:col>
      <xdr:colOff>47624</xdr:colOff>
      <xdr:row>6</xdr:row>
      <xdr:rowOff>133350</xdr:rowOff>
    </xdr:from>
    <xdr:to>
      <xdr:col>16</xdr:col>
      <xdr:colOff>33337</xdr:colOff>
      <xdr:row>11</xdr:row>
      <xdr:rowOff>133350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F3F61763-A60D-4F93-ADEB-FA16AB271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483873">
          <a:off x="9013031" y="1454943"/>
          <a:ext cx="952500" cy="595313"/>
        </a:xfrm>
        <a:prstGeom prst="rect">
          <a:avLst/>
        </a:prstGeom>
      </xdr:spPr>
    </xdr:pic>
    <xdr:clientData/>
  </xdr:twoCellAnchor>
  <xdr:twoCellAnchor editAs="absolute">
    <xdr:from>
      <xdr:col>8</xdr:col>
      <xdr:colOff>552449</xdr:colOff>
      <xdr:row>6</xdr:row>
      <xdr:rowOff>104775</xdr:rowOff>
    </xdr:from>
    <xdr:to>
      <xdr:col>9</xdr:col>
      <xdr:colOff>538162</xdr:colOff>
      <xdr:row>11</xdr:row>
      <xdr:rowOff>104775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D3EF3767-FE71-4B6C-8935-11B1F89FF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6483873">
          <a:off x="5250656" y="1426368"/>
          <a:ext cx="952500" cy="5953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1</xdr:row>
      <xdr:rowOff>9526</xdr:rowOff>
    </xdr:from>
    <xdr:to>
      <xdr:col>22</xdr:col>
      <xdr:colOff>47625</xdr:colOff>
      <xdr:row>2</xdr:row>
      <xdr:rowOff>123826</xdr:rowOff>
    </xdr:to>
    <xdr:sp macro="" textlink="">
      <xdr:nvSpPr>
        <xdr:cNvPr id="37" name="Retângul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171450" y="200026"/>
          <a:ext cx="10125075" cy="895350"/>
        </a:xfrm>
        <a:prstGeom prst="rect">
          <a:avLst/>
        </a:prstGeom>
        <a:solidFill>
          <a:schemeClr val="bg1">
            <a:alpha val="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10</xdr:col>
      <xdr:colOff>598170</xdr:colOff>
      <xdr:row>7</xdr:row>
      <xdr:rowOff>146685</xdr:rowOff>
    </xdr:from>
    <xdr:to>
      <xdr:col>17</xdr:col>
      <xdr:colOff>432435</xdr:colOff>
      <xdr:row>20</xdr:row>
      <xdr:rowOff>184785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24765</xdr:colOff>
      <xdr:row>7</xdr:row>
      <xdr:rowOff>142875</xdr:rowOff>
    </xdr:from>
    <xdr:to>
      <xdr:col>22</xdr:col>
      <xdr:colOff>70485</xdr:colOff>
      <xdr:row>13</xdr:row>
      <xdr:rowOff>151875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835265" y="2171700"/>
          <a:ext cx="2484120" cy="1152000"/>
        </a:xfrm>
        <a:prstGeom prst="rect">
          <a:avLst/>
        </a:prstGeom>
        <a:solidFill>
          <a:srgbClr val="20234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endParaRPr lang="pt-BR" sz="1100" b="1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18</xdr:col>
      <xdr:colOff>17145</xdr:colOff>
      <xdr:row>14</xdr:row>
      <xdr:rowOff>171450</xdr:rowOff>
    </xdr:from>
    <xdr:to>
      <xdr:col>22</xdr:col>
      <xdr:colOff>62865</xdr:colOff>
      <xdr:row>20</xdr:row>
      <xdr:rowOff>180450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827645" y="3533775"/>
          <a:ext cx="2484120" cy="1152000"/>
        </a:xfrm>
        <a:prstGeom prst="rect">
          <a:avLst/>
        </a:prstGeom>
        <a:solidFill>
          <a:srgbClr val="20234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endParaRPr lang="pt-B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18</xdr:col>
      <xdr:colOff>85724</xdr:colOff>
      <xdr:row>8</xdr:row>
      <xdr:rowOff>177165</xdr:rowOff>
    </xdr:from>
    <xdr:to>
      <xdr:col>22</xdr:col>
      <xdr:colOff>76199</xdr:colOff>
      <xdr:row>10</xdr:row>
      <xdr:rowOff>131445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896224" y="2396490"/>
          <a:ext cx="242887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800" b="1">
              <a:solidFill>
                <a:srgbClr val="30C1FC"/>
              </a:solidFill>
            </a:rPr>
            <a:t>Total</a:t>
          </a:r>
          <a:r>
            <a:rPr lang="pt-BR" sz="1800" b="1" baseline="0">
              <a:solidFill>
                <a:srgbClr val="30C1FC"/>
              </a:solidFill>
            </a:rPr>
            <a:t> Faturamento</a:t>
          </a:r>
          <a:endParaRPr lang="pt-BR" sz="1800" b="1">
            <a:solidFill>
              <a:srgbClr val="30C1FC"/>
            </a:solidFill>
          </a:endParaRPr>
        </a:p>
      </xdr:txBody>
    </xdr:sp>
    <xdr:clientData/>
  </xdr:twoCellAnchor>
  <xdr:twoCellAnchor>
    <xdr:from>
      <xdr:col>18</xdr:col>
      <xdr:colOff>38100</xdr:colOff>
      <xdr:row>16</xdr:row>
      <xdr:rowOff>32385</xdr:rowOff>
    </xdr:from>
    <xdr:to>
      <xdr:col>22</xdr:col>
      <xdr:colOff>57150</xdr:colOff>
      <xdr:row>17</xdr:row>
      <xdr:rowOff>177165</xdr:rowOff>
    </xdr:to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7848600" y="3775710"/>
          <a:ext cx="245745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800" b="1">
              <a:solidFill>
                <a:srgbClr val="EF5163"/>
              </a:solidFill>
            </a:rPr>
            <a:t>Total</a:t>
          </a:r>
          <a:r>
            <a:rPr lang="pt-BR" sz="1800" b="1" baseline="0">
              <a:solidFill>
                <a:srgbClr val="EF5163"/>
              </a:solidFill>
            </a:rPr>
            <a:t> Investimento</a:t>
          </a:r>
          <a:endParaRPr lang="pt-BR" sz="1800" b="1">
            <a:solidFill>
              <a:srgbClr val="EF5163"/>
            </a:solidFill>
          </a:endParaRPr>
        </a:p>
      </xdr:txBody>
    </xdr:sp>
    <xdr:clientData/>
  </xdr:twoCellAnchor>
  <xdr:twoCellAnchor>
    <xdr:from>
      <xdr:col>18</xdr:col>
      <xdr:colOff>57151</xdr:colOff>
      <xdr:row>10</xdr:row>
      <xdr:rowOff>139065</xdr:rowOff>
    </xdr:from>
    <xdr:to>
      <xdr:col>22</xdr:col>
      <xdr:colOff>57151</xdr:colOff>
      <xdr:row>12</xdr:row>
      <xdr:rowOff>93345</xdr:rowOff>
    </xdr:to>
    <xdr:sp macro="" textlink="Base_Grafico!B3">
      <xdr:nvSpPr>
        <xdr:cNvPr id="13" name="CaixaDe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7867651" y="2739390"/>
          <a:ext cx="2438400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F6002606-40E0-480B-9E07-BECD4E83EEDE}" type="TxLink">
            <a:rPr lang="en-US" sz="2000" b="0" i="0" u="none" strike="noStrike">
              <a:solidFill>
                <a:srgbClr val="7BD8FD"/>
              </a:solidFill>
              <a:latin typeface="Calibri"/>
              <a:cs typeface="Calibri"/>
            </a:rPr>
            <a:pPr algn="ctr"/>
            <a:t> R$ 7.588.651,00 </a:t>
          </a:fld>
          <a:endParaRPr lang="pt-BR" sz="2800" b="0">
            <a:solidFill>
              <a:srgbClr val="7BD8FD"/>
            </a:solidFill>
          </a:endParaRPr>
        </a:p>
      </xdr:txBody>
    </xdr:sp>
    <xdr:clientData/>
  </xdr:twoCellAnchor>
  <xdr:twoCellAnchor>
    <xdr:from>
      <xdr:col>18</xdr:col>
      <xdr:colOff>38100</xdr:colOff>
      <xdr:row>17</xdr:row>
      <xdr:rowOff>175260</xdr:rowOff>
    </xdr:from>
    <xdr:to>
      <xdr:col>22</xdr:col>
      <xdr:colOff>66675</xdr:colOff>
      <xdr:row>19</xdr:row>
      <xdr:rowOff>129540</xdr:rowOff>
    </xdr:to>
    <xdr:sp macro="" textlink="Base_Grafico!D3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7848600" y="4109085"/>
          <a:ext cx="246697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991518A9-EA9E-43D4-BADD-DEEF93354400}" type="TxLink">
            <a:rPr lang="en-US" sz="2000" b="0" i="0" u="none" strike="noStrike">
              <a:solidFill>
                <a:srgbClr val="F69CA7"/>
              </a:solidFill>
              <a:latin typeface="Calibri"/>
              <a:cs typeface="Calibri"/>
            </a:rPr>
            <a:pPr algn="ctr"/>
            <a:t> R$ 6.914.575,00 </a:t>
          </a:fld>
          <a:endParaRPr lang="pt-BR" sz="4000" b="0">
            <a:solidFill>
              <a:srgbClr val="F69CA7"/>
            </a:solidFill>
          </a:endParaRPr>
        </a:p>
      </xdr:txBody>
    </xdr:sp>
    <xdr:clientData/>
  </xdr:twoCellAnchor>
  <xdr:twoCellAnchor>
    <xdr:from>
      <xdr:col>0</xdr:col>
      <xdr:colOff>175260</xdr:colOff>
      <xdr:row>7</xdr:row>
      <xdr:rowOff>146685</xdr:rowOff>
    </xdr:from>
    <xdr:to>
      <xdr:col>10</xdr:col>
      <xdr:colOff>419100</xdr:colOff>
      <xdr:row>20</xdr:row>
      <xdr:rowOff>184785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409575</xdr:colOff>
      <xdr:row>1</xdr:row>
      <xdr:rowOff>113089</xdr:rowOff>
    </xdr:from>
    <xdr:to>
      <xdr:col>1</xdr:col>
      <xdr:colOff>419100</xdr:colOff>
      <xdr:row>2</xdr:row>
      <xdr:rowOff>19050</xdr:rowOff>
    </xdr:to>
    <xdr:pic>
      <xdr:nvPicPr>
        <xdr:cNvPr id="32" name="Imagem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303589"/>
          <a:ext cx="619125" cy="687011"/>
        </a:xfrm>
        <a:prstGeom prst="rect">
          <a:avLst/>
        </a:prstGeom>
      </xdr:spPr>
    </xdr:pic>
    <xdr:clientData/>
  </xdr:twoCellAnchor>
  <xdr:twoCellAnchor editAs="oneCell">
    <xdr:from>
      <xdr:col>1</xdr:col>
      <xdr:colOff>514350</xdr:colOff>
      <xdr:row>1</xdr:row>
      <xdr:rowOff>133350</xdr:rowOff>
    </xdr:from>
    <xdr:to>
      <xdr:col>7</xdr:col>
      <xdr:colOff>28575</xdr:colOff>
      <xdr:row>2</xdr:row>
      <xdr:rowOff>85725</xdr:rowOff>
    </xdr:to>
    <xdr:pic>
      <xdr:nvPicPr>
        <xdr:cNvPr id="36" name="Imagem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323850"/>
          <a:ext cx="1619250" cy="733425"/>
        </a:xfrm>
        <a:prstGeom prst="rect">
          <a:avLst/>
        </a:prstGeom>
      </xdr:spPr>
    </xdr:pic>
    <xdr:clientData/>
  </xdr:twoCellAnchor>
  <xdr:twoCellAnchor>
    <xdr:from>
      <xdr:col>8</xdr:col>
      <xdr:colOff>104774</xdr:colOff>
      <xdr:row>1</xdr:row>
      <xdr:rowOff>647700</xdr:rowOff>
    </xdr:from>
    <xdr:to>
      <xdr:col>13</xdr:col>
      <xdr:colOff>209550</xdr:colOff>
      <xdr:row>3</xdr:row>
      <xdr:rowOff>161925</xdr:rowOff>
    </xdr:to>
    <xdr:sp macro="" textlink="">
      <xdr:nvSpPr>
        <xdr:cNvPr id="43" name="Retângulo: Cantos Arredondados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3105149" y="838200"/>
          <a:ext cx="2419351" cy="485775"/>
        </a:xfrm>
        <a:prstGeom prst="roundRect">
          <a:avLst>
            <a:gd name="adj" fmla="val 50000"/>
          </a:avLst>
        </a:prstGeom>
        <a:solidFill>
          <a:srgbClr val="252A4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13</xdr:col>
      <xdr:colOff>266699</xdr:colOff>
      <xdr:row>1</xdr:row>
      <xdr:rowOff>638175</xdr:rowOff>
    </xdr:from>
    <xdr:to>
      <xdr:col>16</xdr:col>
      <xdr:colOff>438150</xdr:colOff>
      <xdr:row>3</xdr:row>
      <xdr:rowOff>152400</xdr:rowOff>
    </xdr:to>
    <xdr:sp macro="" textlink="">
      <xdr:nvSpPr>
        <xdr:cNvPr id="66" name="Retângulo: Cantos Arredondados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5581649" y="828675"/>
          <a:ext cx="1447801" cy="485775"/>
        </a:xfrm>
        <a:prstGeom prst="roundRect">
          <a:avLst>
            <a:gd name="adj" fmla="val 50000"/>
          </a:avLst>
        </a:prstGeom>
        <a:solidFill>
          <a:srgbClr val="FECB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8</xdr:col>
      <xdr:colOff>123825</xdr:colOff>
      <xdr:row>1</xdr:row>
      <xdr:rowOff>666750</xdr:rowOff>
    </xdr:from>
    <xdr:to>
      <xdr:col>13</xdr:col>
      <xdr:colOff>238125</xdr:colOff>
      <xdr:row>3</xdr:row>
      <xdr:rowOff>30480</xdr:rowOff>
    </xdr:to>
    <xdr:sp macro="" textlink="">
      <xdr:nvSpPr>
        <xdr:cNvPr id="67" name="CaixaDeTexto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3124200" y="857250"/>
          <a:ext cx="242887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1">
              <a:solidFill>
                <a:srgbClr val="FECB50"/>
              </a:solidFill>
            </a:rPr>
            <a:t>Painel</a:t>
          </a:r>
          <a:r>
            <a:rPr lang="pt-BR" sz="1100" b="1" baseline="0">
              <a:solidFill>
                <a:srgbClr val="FECB50"/>
              </a:solidFill>
            </a:rPr>
            <a:t> Acompanhamento</a:t>
          </a:r>
          <a:endParaRPr lang="pt-BR" sz="1100" b="1">
            <a:solidFill>
              <a:srgbClr val="FECB50"/>
            </a:solidFill>
          </a:endParaRPr>
        </a:p>
      </xdr:txBody>
    </xdr:sp>
    <xdr:clientData/>
  </xdr:twoCellAnchor>
  <xdr:twoCellAnchor>
    <xdr:from>
      <xdr:col>14</xdr:col>
      <xdr:colOff>119062</xdr:colOff>
      <xdr:row>1</xdr:row>
      <xdr:rowOff>657225</xdr:rowOff>
    </xdr:from>
    <xdr:to>
      <xdr:col>16</xdr:col>
      <xdr:colOff>271462</xdr:colOff>
      <xdr:row>3</xdr:row>
      <xdr:rowOff>20955</xdr:rowOff>
    </xdr:to>
    <xdr:sp macro="" textlink="">
      <xdr:nvSpPr>
        <xdr:cNvPr id="69" name="CaixaDeTexto 6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5748337" y="847725"/>
          <a:ext cx="1114425" cy="3352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1">
              <a:solidFill>
                <a:srgbClr val="252A49"/>
              </a:solidFill>
            </a:rPr>
            <a:t>Dados</a:t>
          </a:r>
        </a:p>
      </xdr:txBody>
    </xdr:sp>
    <xdr:clientData/>
  </xdr:twoCellAnchor>
  <xdr:twoCellAnchor>
    <xdr:from>
      <xdr:col>17</xdr:col>
      <xdr:colOff>504825</xdr:colOff>
      <xdr:row>4</xdr:row>
      <xdr:rowOff>209550</xdr:rowOff>
    </xdr:from>
    <xdr:to>
      <xdr:col>22</xdr:col>
      <xdr:colOff>57150</xdr:colOff>
      <xdr:row>6</xdr:row>
      <xdr:rowOff>47775</xdr:rowOff>
    </xdr:to>
    <xdr:grpSp>
      <xdr:nvGrpSpPr>
        <xdr:cNvPr id="38" name="Agrupar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>
          <a:off x="7705725" y="1562100"/>
          <a:ext cx="2600325" cy="324000"/>
          <a:chOff x="7686675" y="1352550"/>
          <a:chExt cx="2600325" cy="324000"/>
        </a:xfrm>
      </xdr:grpSpPr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 txBox="1"/>
        </xdr:nvSpPr>
        <xdr:spPr>
          <a:xfrm>
            <a:off x="7686675" y="1400174"/>
            <a:ext cx="496483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85000"/>
                  </a:schemeClr>
                </a:solidFill>
              </a:rPr>
              <a:t>Filial:</a:t>
            </a:r>
          </a:p>
        </xdr:txBody>
      </xdr:sp>
      <xdr:sp macro="" textlink="">
        <xdr:nvSpPr>
          <xdr:cNvPr id="15" name="Retângulo: Cantos Arredondados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8143875" y="1352550"/>
            <a:ext cx="2143125" cy="324000"/>
          </a:xfrm>
          <a:prstGeom prst="roundRect">
            <a:avLst>
              <a:gd name="adj" fmla="val 50000"/>
            </a:avLst>
          </a:prstGeom>
          <a:solidFill>
            <a:srgbClr val="FECB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57" name="ComboBox1" hidden="1">
                <a:extLst>
                  <a:ext uri="{63B3BB69-23CF-44E3-9099-C40C66FF867C}">
                    <a14:compatExt spid="_x0000_s2057"/>
                  </a:ext>
                  <a:ext uri="{FF2B5EF4-FFF2-40B4-BE49-F238E27FC236}">
                    <a16:creationId xmlns:a16="http://schemas.microsoft.com/office/drawing/2014/main" id="{00000000-0008-0000-0000-000009080000}"/>
                  </a:ext>
                </a:extLst>
              </xdr:cNvPr>
              <xdr:cNvSpPr/>
            </xdr:nvSpPr>
            <xdr:spPr bwMode="auto">
              <a:xfrm>
                <a:off x="8286750" y="1399800"/>
                <a:ext cx="1838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12</xdr:col>
      <xdr:colOff>514350</xdr:colOff>
      <xdr:row>4</xdr:row>
      <xdr:rowOff>209550</xdr:rowOff>
    </xdr:from>
    <xdr:to>
      <xdr:col>17</xdr:col>
      <xdr:colOff>161925</xdr:colOff>
      <xdr:row>6</xdr:row>
      <xdr:rowOff>47775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pSpPr/>
      </xdr:nvGrpSpPr>
      <xdr:grpSpPr>
        <a:xfrm>
          <a:off x="5219700" y="1562100"/>
          <a:ext cx="2143125" cy="324000"/>
          <a:chOff x="5200650" y="1647825"/>
          <a:chExt cx="2143125" cy="324000"/>
        </a:xfrm>
      </xdr:grpSpPr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>
          <a:xfrm>
            <a:off x="5200650" y="1695449"/>
            <a:ext cx="70089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85000"/>
                  </a:schemeClr>
                </a:solidFill>
              </a:rPr>
              <a:t>Produto:</a:t>
            </a:r>
          </a:p>
        </xdr:txBody>
      </xdr:sp>
      <xdr:sp macro="" textlink="">
        <xdr:nvSpPr>
          <xdr:cNvPr id="29" name="Retângulo: Cantos Arredondados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/>
        </xdr:nvSpPr>
        <xdr:spPr>
          <a:xfrm>
            <a:off x="5867400" y="1647825"/>
            <a:ext cx="1476375" cy="324000"/>
          </a:xfrm>
          <a:prstGeom prst="roundRect">
            <a:avLst>
              <a:gd name="adj" fmla="val 50000"/>
            </a:avLst>
          </a:prstGeom>
          <a:solidFill>
            <a:srgbClr val="FECB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58" name="ComboBox2" hidden="1">
                <a:extLst>
                  <a:ext uri="{63B3BB69-23CF-44E3-9099-C40C66FF867C}">
                    <a14:compatExt spid="_x0000_s2058"/>
                  </a:ext>
                  <a:ext uri="{FF2B5EF4-FFF2-40B4-BE49-F238E27FC236}">
                    <a16:creationId xmlns:a16="http://schemas.microsoft.com/office/drawing/2014/main" id="{00000000-0008-0000-0000-00000A080000}"/>
                  </a:ext>
                </a:extLst>
              </xdr:cNvPr>
              <xdr:cNvSpPr/>
            </xdr:nvSpPr>
            <xdr:spPr bwMode="auto">
              <a:xfrm>
                <a:off x="6020062" y="1695075"/>
                <a:ext cx="1152000" cy="248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4</xdr:col>
      <xdr:colOff>209550</xdr:colOff>
      <xdr:row>4</xdr:row>
      <xdr:rowOff>209550</xdr:rowOff>
    </xdr:from>
    <xdr:to>
      <xdr:col>12</xdr:col>
      <xdr:colOff>228600</xdr:colOff>
      <xdr:row>6</xdr:row>
      <xdr:rowOff>47775</xdr:rowOff>
    </xdr:to>
    <xdr:grpSp>
      <xdr:nvGrpSpPr>
        <xdr:cNvPr id="40" name="Agrupar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pSpPr/>
      </xdr:nvGrpSpPr>
      <xdr:grpSpPr>
        <a:xfrm>
          <a:off x="2209800" y="1562100"/>
          <a:ext cx="2724150" cy="324000"/>
          <a:chOff x="2190750" y="1647825"/>
          <a:chExt cx="2724150" cy="324000"/>
        </a:xfrm>
      </xdr:grpSpPr>
      <xdr:sp macro="" textlink="">
        <xdr:nvSpPr>
          <xdr:cNvPr id="20" name="CaixaDeTexto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>
          <a:xfrm>
            <a:off x="2190750" y="1695449"/>
            <a:ext cx="69051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85000"/>
                  </a:schemeClr>
                </a:solidFill>
              </a:rPr>
              <a:t>Clientes:</a:t>
            </a:r>
          </a:p>
        </xdr:txBody>
      </xdr:sp>
      <xdr:sp macro="" textlink="">
        <xdr:nvSpPr>
          <xdr:cNvPr id="33" name="Retângulo: Cantos Arredondados 32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SpPr/>
        </xdr:nvSpPr>
        <xdr:spPr>
          <a:xfrm>
            <a:off x="2828925" y="1647825"/>
            <a:ext cx="2085975" cy="324000"/>
          </a:xfrm>
          <a:prstGeom prst="roundRect">
            <a:avLst>
              <a:gd name="adj" fmla="val 50000"/>
            </a:avLst>
          </a:prstGeom>
          <a:solidFill>
            <a:srgbClr val="FECB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59" name="ComboBox3" hidden="1">
                <a:extLst>
                  <a:ext uri="{63B3BB69-23CF-44E3-9099-C40C66FF867C}">
                    <a14:compatExt spid="_x0000_s2059"/>
                  </a:ext>
                  <a:ext uri="{FF2B5EF4-FFF2-40B4-BE49-F238E27FC236}">
                    <a16:creationId xmlns:a16="http://schemas.microsoft.com/office/drawing/2014/main" id="{00000000-0008-0000-0000-00000B080000}"/>
                  </a:ext>
                </a:extLst>
              </xdr:cNvPr>
              <xdr:cNvSpPr/>
            </xdr:nvSpPr>
            <xdr:spPr bwMode="auto">
              <a:xfrm>
                <a:off x="3048000" y="1695075"/>
                <a:ext cx="1690689" cy="248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0</xdr:col>
      <xdr:colOff>133350</xdr:colOff>
      <xdr:row>4</xdr:row>
      <xdr:rowOff>209550</xdr:rowOff>
    </xdr:from>
    <xdr:to>
      <xdr:col>3</xdr:col>
      <xdr:colOff>438150</xdr:colOff>
      <xdr:row>6</xdr:row>
      <xdr:rowOff>47775</xdr:rowOff>
    </xdr:to>
    <xdr:grpSp>
      <xdr:nvGrpSpPr>
        <xdr:cNvPr id="41" name="Agrupar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pSpPr/>
      </xdr:nvGrpSpPr>
      <xdr:grpSpPr>
        <a:xfrm>
          <a:off x="133350" y="1562100"/>
          <a:ext cx="1743075" cy="324000"/>
          <a:chOff x="114300" y="1647825"/>
          <a:chExt cx="1743075" cy="324000"/>
        </a:xfrm>
      </xdr:grpSpPr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114300" y="1695449"/>
            <a:ext cx="460639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1100" b="1">
                <a:solidFill>
                  <a:schemeClr val="bg1">
                    <a:lumMod val="85000"/>
                  </a:schemeClr>
                </a:solidFill>
              </a:rPr>
              <a:t>Ano:</a:t>
            </a:r>
          </a:p>
        </xdr:txBody>
      </xdr:sp>
      <xdr:sp macro="" textlink="">
        <xdr:nvSpPr>
          <xdr:cNvPr id="34" name="Retângulo: Cantos Arredondados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/>
        </xdr:nvSpPr>
        <xdr:spPr>
          <a:xfrm>
            <a:off x="523875" y="1647825"/>
            <a:ext cx="1333500" cy="324000"/>
          </a:xfrm>
          <a:prstGeom prst="roundRect">
            <a:avLst>
              <a:gd name="adj" fmla="val 50000"/>
            </a:avLst>
          </a:prstGeom>
          <a:solidFill>
            <a:srgbClr val="FECB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060" name="ComboBox4" hidden="1">
                <a:extLst>
                  <a:ext uri="{63B3BB69-23CF-44E3-9099-C40C66FF867C}">
                    <a14:compatExt spid="_x0000_s2060"/>
                  </a:ext>
                  <a:ext uri="{FF2B5EF4-FFF2-40B4-BE49-F238E27FC236}">
                    <a16:creationId xmlns:a16="http://schemas.microsoft.com/office/drawing/2014/main" id="{00000000-0008-0000-0000-00000C080000}"/>
                  </a:ext>
                </a:extLst>
              </xdr:cNvPr>
              <xdr:cNvSpPr/>
            </xdr:nvSpPr>
            <xdr:spPr bwMode="auto">
              <a:xfrm>
                <a:off x="581025" y="1695075"/>
                <a:ext cx="1152525" cy="248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</xdr:grpSp>
    <xdr:clientData/>
  </xdr:twoCellAnchor>
  <xdr:twoCellAnchor>
    <xdr:from>
      <xdr:col>0</xdr:col>
      <xdr:colOff>47625</xdr:colOff>
      <xdr:row>2</xdr:row>
      <xdr:rowOff>123825</xdr:rowOff>
    </xdr:from>
    <xdr:to>
      <xdr:col>22</xdr:col>
      <xdr:colOff>47625</xdr:colOff>
      <xdr:row>4</xdr:row>
      <xdr:rowOff>142875</xdr:rowOff>
    </xdr:to>
    <xdr:sp macro="" textlink="">
      <xdr:nvSpPr>
        <xdr:cNvPr id="44" name="Retângul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47625" y="1095375"/>
          <a:ext cx="10248900" cy="400050"/>
        </a:xfrm>
        <a:prstGeom prst="rect">
          <a:avLst/>
        </a:prstGeom>
        <a:solidFill>
          <a:srgbClr val="252A4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18</xdr:col>
      <xdr:colOff>219076</xdr:colOff>
      <xdr:row>1</xdr:row>
      <xdr:rowOff>314326</xdr:rowOff>
    </xdr:from>
    <xdr:to>
      <xdr:col>21</xdr:col>
      <xdr:colOff>428626</xdr:colOff>
      <xdr:row>1</xdr:row>
      <xdr:rowOff>692600</xdr:rowOff>
    </xdr:to>
    <xdr:pic>
      <xdr:nvPicPr>
        <xdr:cNvPr id="17" name="Imagem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29576" y="504826"/>
          <a:ext cx="2038350" cy="378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1.%20ZEPLANILHA\02.%20Zeplanilha%203.0\12.%20Downloads\01.%20Dashboards\Dashboard85.xlsx" TargetMode="External"/><Relationship Id="rId1" Type="http://schemas.openxmlformats.org/officeDocument/2006/relationships/externalLinkPath" Target="/01.%20ZEPLANILHA/02.%20Zeplanilha%203.0/12.%20Downloads/01.%20Dashboards/Dashboard8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é Planilha"/>
      <sheetName val="Dashboard"/>
      <sheetName val="Dados"/>
      <sheetName val="Logotipos"/>
    </sheetNames>
    <sheetDataSet>
      <sheetData sheetId="0"/>
      <sheetData sheetId="1"/>
      <sheetData sheetId="2">
        <row r="16">
          <cell r="K16" t="str">
            <v>Guerreiros</v>
          </cell>
        </row>
        <row r="17">
          <cell r="K17" t="str">
            <v>Spartans</v>
          </cell>
        </row>
        <row r="18">
          <cell r="K18" t="str">
            <v>Águia</v>
          </cell>
        </row>
        <row r="19">
          <cell r="K19" t="str">
            <v>HorsePower</v>
          </cell>
        </row>
      </sheetData>
      <sheetData sheetId="3">
        <row r="2">
          <cell r="B2" t="str">
            <v>Spartans</v>
          </cell>
        </row>
        <row r="3">
          <cell r="B3" t="str">
            <v>Águia</v>
          </cell>
        </row>
        <row r="4">
          <cell r="B4" t="str">
            <v>HorsePower</v>
          </cell>
        </row>
        <row r="5">
          <cell r="B5" t="str">
            <v>Guerreiros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D08105B-B079-4D13-BD0C-AF141051D20A}" name="Faturamento" displayName="Faturamento" ref="A1:G119" totalsRowShown="0" headerRowDxfId="6">
  <autoFilter ref="A1:G119" xr:uid="{7D08105B-B079-4D13-BD0C-AF141051D20A}"/>
  <tableColumns count="7">
    <tableColumn id="1" xr3:uid="{2CECDFA9-2E29-4EF6-B964-42644E2EADFA}" name="FILIAL" dataDxfId="5"/>
    <tableColumn id="2" xr3:uid="{D909FE90-D2FA-4629-869F-2CF6B6A13114}" name="MÊS" dataDxfId="4"/>
    <tableColumn id="3" xr3:uid="{BB7DA63E-C338-4AEA-B63B-78125696A171}" name="ANO" dataDxfId="3"/>
    <tableColumn id="4" xr3:uid="{304A6B0D-33B0-436C-A729-D68C69832CAB}" name="FATURAMENTO" dataDxfId="2" dataCellStyle="Vírgula">
      <calculatedColumnFormula>RANDBETWEEN(540000,780000)</calculatedColumnFormula>
    </tableColumn>
    <tableColumn id="5" xr3:uid="{53224DD6-3B16-4B0E-814F-C76BF6669ECC}" name="PRODUTOS VENDIDOS" dataDxfId="1"/>
    <tableColumn id="6" xr3:uid="{856B9C54-4B18-43B7-A9C8-78EBF905D170}" name="CLIENTES CADASTRADOS"/>
    <tableColumn id="7" xr3:uid="{702492DA-3DD5-4540-ACC4-2309ED7BEC90}" name="INVESTIMENTO MARKETING" dataDxfId="0" dataCellStyle="Vírgula">
      <calculatedColumnFormula>RANDBETWEEN(340000,680000)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5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11" Type="http://schemas.openxmlformats.org/officeDocument/2006/relationships/image" Target="../media/image7.emf"/><Relationship Id="rId5" Type="http://schemas.openxmlformats.org/officeDocument/2006/relationships/image" Target="../media/image4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6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35C40-1909-4F8B-B3FE-454B24264BA4}">
  <sheetPr>
    <tabColor theme="9"/>
  </sheetPr>
  <dimension ref="A1"/>
  <sheetViews>
    <sheetView showGridLines="0" showRowColHeaders="0" tabSelected="1" zoomScaleNormal="100" workbookViewId="0">
      <selection activeCell="A4" sqref="A4"/>
    </sheetView>
  </sheetViews>
  <sheetFormatPr defaultRowHeight="15" x14ac:dyDescent="0.25"/>
  <cols>
    <col min="1" max="16384" width="9.140625" style="17"/>
  </cols>
  <sheetData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8A27-F817-4460-BE74-F41B80DADB4E}">
  <sheetPr codeName="Planilha2"/>
  <dimension ref="A2:O11"/>
  <sheetViews>
    <sheetView showGridLines="0" workbookViewId="0"/>
  </sheetViews>
  <sheetFormatPr defaultRowHeight="15" x14ac:dyDescent="0.25"/>
  <cols>
    <col min="1" max="1" width="9.140625" style="12"/>
    <col min="2" max="2" width="10.7109375" style="12" customWidth="1"/>
    <col min="3" max="3" width="1.7109375" style="12" bestFit="1" customWidth="1"/>
    <col min="4" max="4" width="8.42578125" style="12" bestFit="1" customWidth="1"/>
    <col min="5" max="5" width="4.28515625" style="12" bestFit="1" customWidth="1"/>
    <col min="6" max="6" width="1.7109375" style="14" bestFit="1" customWidth="1"/>
    <col min="7" max="7" width="4.7109375" style="14" bestFit="1" customWidth="1"/>
    <col min="8" max="8" width="4.28515625" style="12" bestFit="1" customWidth="1"/>
    <col min="9" max="9" width="2.7109375" style="12" bestFit="1" customWidth="1"/>
    <col min="10" max="10" width="4.140625" style="12" customWidth="1"/>
    <col min="11" max="11" width="9.5703125" style="12" bestFit="1" customWidth="1"/>
    <col min="12" max="13" width="9.140625" style="12"/>
    <col min="14" max="14" width="4.7109375" style="12" customWidth="1"/>
    <col min="15" max="15" width="5.28515625" style="12" bestFit="1" customWidth="1"/>
    <col min="16" max="24" width="9.140625" style="12"/>
    <col min="25" max="25" width="12.42578125" style="12" bestFit="1" customWidth="1"/>
    <col min="26" max="16384" width="9.140625" style="12"/>
  </cols>
  <sheetData>
    <row r="2" spans="1:15" ht="61.5" customHeight="1" x14ac:dyDescent="0.25"/>
    <row r="5" spans="1:15" ht="23.45" customHeight="1" x14ac:dyDescent="0.25">
      <c r="A5" s="16"/>
      <c r="B5" s="9"/>
      <c r="C5" s="9"/>
      <c r="D5" s="16"/>
      <c r="E5" s="10"/>
      <c r="F5" s="11"/>
      <c r="G5" s="11"/>
      <c r="H5" s="10"/>
      <c r="I5" s="10"/>
      <c r="J5" s="10"/>
      <c r="K5" s="16"/>
      <c r="L5" s="10"/>
      <c r="M5" s="10"/>
      <c r="N5" s="10"/>
      <c r="O5" s="16"/>
    </row>
    <row r="6" spans="1:15" x14ac:dyDescent="0.25">
      <c r="D6" s="13"/>
    </row>
    <row r="10" spans="1:15" x14ac:dyDescent="0.25">
      <c r="D10" s="15"/>
    </row>
    <row r="11" spans="1:15" x14ac:dyDescent="0.25">
      <c r="D11" s="15"/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  <controls>
    <mc:AlternateContent xmlns:mc="http://schemas.openxmlformats.org/markup-compatibility/2006">
      <mc:Choice Requires="x14">
        <control shapeId="2057" r:id="rId4" name="ComboBox1">
          <controlPr defaultSize="0" autoLine="0" linkedCell="Base_Grafico!$I$3" listFillRange="Controle!$A$2:$A$6" r:id="rId5">
            <anchor moveWithCells="1">
              <from>
                <xdr:col>18</xdr:col>
                <xdr:colOff>495300</xdr:colOff>
                <xdr:row>4</xdr:row>
                <xdr:rowOff>257175</xdr:rowOff>
              </from>
              <to>
                <xdr:col>21</xdr:col>
                <xdr:colOff>504825</xdr:colOff>
                <xdr:row>6</xdr:row>
                <xdr:rowOff>19050</xdr:rowOff>
              </to>
            </anchor>
          </controlPr>
        </control>
      </mc:Choice>
      <mc:Fallback>
        <control shapeId="2057" r:id="rId4" name="ComboBox1"/>
      </mc:Fallback>
    </mc:AlternateContent>
    <mc:AlternateContent xmlns:mc="http://schemas.openxmlformats.org/markup-compatibility/2006">
      <mc:Choice Requires="x14">
        <control shapeId="2058" r:id="rId6" name="ComboBox2">
          <controlPr defaultSize="0" autoLine="0" linkedCell="Base_Grafico!$I$4" listFillRange="Controle!$D$2:$D$7" r:id="rId7">
            <anchor moveWithCells="1">
              <from>
                <xdr:col>15</xdr:col>
                <xdr:colOff>57150</xdr:colOff>
                <xdr:row>4</xdr:row>
                <xdr:rowOff>257175</xdr:rowOff>
              </from>
              <to>
                <xdr:col>16</xdr:col>
                <xdr:colOff>600075</xdr:colOff>
                <xdr:row>6</xdr:row>
                <xdr:rowOff>19050</xdr:rowOff>
              </to>
            </anchor>
          </controlPr>
        </control>
      </mc:Choice>
      <mc:Fallback>
        <control shapeId="2058" r:id="rId6" name="ComboBox2"/>
      </mc:Fallback>
    </mc:AlternateContent>
    <mc:AlternateContent xmlns:mc="http://schemas.openxmlformats.org/markup-compatibility/2006">
      <mc:Choice Requires="x14">
        <control shapeId="2059" r:id="rId8" name="ComboBox3">
          <controlPr defaultSize="0" autoLine="0" linkedCell="Base_Grafico!$I$5" listFillRange="Controle!$E$2:$E$5" r:id="rId9">
            <anchor moveWithCells="1">
              <from>
                <xdr:col>8</xdr:col>
                <xdr:colOff>66675</xdr:colOff>
                <xdr:row>4</xdr:row>
                <xdr:rowOff>257175</xdr:rowOff>
              </from>
              <to>
                <xdr:col>12</xdr:col>
                <xdr:colOff>57150</xdr:colOff>
                <xdr:row>6</xdr:row>
                <xdr:rowOff>19050</xdr:rowOff>
              </to>
            </anchor>
          </controlPr>
        </control>
      </mc:Choice>
      <mc:Fallback>
        <control shapeId="2059" r:id="rId8" name="ComboBox3"/>
      </mc:Fallback>
    </mc:AlternateContent>
    <mc:AlternateContent xmlns:mc="http://schemas.openxmlformats.org/markup-compatibility/2006">
      <mc:Choice Requires="x14">
        <control shapeId="2060" r:id="rId10" name="ComboBox4">
          <controlPr defaultSize="0" autoLine="0" linkedCell="Base_Grafico!$I$2" listFillRange="Controle!$B$2:$B$3" r:id="rId11">
            <anchor moveWithCells="1">
              <from>
                <xdr:col>0</xdr:col>
                <xdr:colOff>600075</xdr:colOff>
                <xdr:row>4</xdr:row>
                <xdr:rowOff>257175</xdr:rowOff>
              </from>
              <to>
                <xdr:col>3</xdr:col>
                <xdr:colOff>314325</xdr:colOff>
                <xdr:row>6</xdr:row>
                <xdr:rowOff>19050</xdr:rowOff>
              </to>
            </anchor>
          </controlPr>
        </control>
      </mc:Choice>
      <mc:Fallback>
        <control shapeId="2060" r:id="rId10" name="ComboBox4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9356-DBCD-4E8C-A510-A99D267B67E8}">
  <sheetPr codeName="Planilha1"/>
  <dimension ref="A1:I119"/>
  <sheetViews>
    <sheetView workbookViewId="0">
      <selection activeCell="D12" sqref="D12"/>
    </sheetView>
  </sheetViews>
  <sheetFormatPr defaultRowHeight="15" x14ac:dyDescent="0.25"/>
  <cols>
    <col min="1" max="1" width="22" style="5" bestFit="1" customWidth="1"/>
    <col min="2" max="2" width="8.85546875" style="2"/>
    <col min="3" max="3" width="10.28515625" style="2" customWidth="1"/>
    <col min="4" max="4" width="17.7109375" style="3" customWidth="1"/>
    <col min="5" max="5" width="24.42578125" style="2" bestFit="1" customWidth="1"/>
    <col min="6" max="6" width="26.7109375" bestFit="1" customWidth="1"/>
    <col min="7" max="7" width="29.7109375" style="6" bestFit="1" customWidth="1"/>
    <col min="8" max="8" width="22" bestFit="1" customWidth="1"/>
  </cols>
  <sheetData>
    <row r="1" spans="1:9" x14ac:dyDescent="0.25">
      <c r="A1" s="5" t="s">
        <v>0</v>
      </c>
      <c r="B1" s="2" t="s">
        <v>1</v>
      </c>
      <c r="C1" s="2" t="s">
        <v>2</v>
      </c>
      <c r="D1" s="3" t="s">
        <v>3</v>
      </c>
      <c r="E1" s="2" t="s">
        <v>12</v>
      </c>
      <c r="F1" s="2" t="s">
        <v>13</v>
      </c>
      <c r="G1" s="3" t="s">
        <v>14</v>
      </c>
    </row>
    <row r="2" spans="1:9" x14ac:dyDescent="0.25">
      <c r="A2" s="5" t="s">
        <v>4</v>
      </c>
      <c r="B2" s="2">
        <v>1</v>
      </c>
      <c r="C2" s="2">
        <v>2022</v>
      </c>
      <c r="D2" s="3">
        <f t="shared" ref="D2:D33" ca="1" si="0">RANDBETWEEN(540000,780000)</f>
        <v>664750</v>
      </c>
      <c r="E2" s="4" t="s">
        <v>15</v>
      </c>
      <c r="F2" s="2" t="s">
        <v>20</v>
      </c>
      <c r="G2" s="6">
        <f t="shared" ref="G2:G33" ca="1" si="1">RANDBETWEEN(340000,680000)</f>
        <v>662823</v>
      </c>
    </row>
    <row r="3" spans="1:9" x14ac:dyDescent="0.25">
      <c r="A3" s="5" t="s">
        <v>5</v>
      </c>
      <c r="B3" s="2">
        <v>1</v>
      </c>
      <c r="C3" s="2">
        <v>2022</v>
      </c>
      <c r="D3" s="3">
        <f t="shared" ca="1" si="0"/>
        <v>652218</v>
      </c>
      <c r="E3" s="4" t="s">
        <v>16</v>
      </c>
      <c r="F3" s="2" t="s">
        <v>21</v>
      </c>
      <c r="G3" s="6">
        <f t="shared" ca="1" si="1"/>
        <v>448151</v>
      </c>
    </row>
    <row r="4" spans="1:9" x14ac:dyDescent="0.25">
      <c r="A4" s="5" t="s">
        <v>7</v>
      </c>
      <c r="B4" s="2">
        <v>1</v>
      </c>
      <c r="C4" s="2">
        <v>2022</v>
      </c>
      <c r="D4" s="3">
        <f t="shared" ca="1" si="0"/>
        <v>756101</v>
      </c>
      <c r="E4" s="4" t="s">
        <v>17</v>
      </c>
      <c r="F4" s="2" t="s">
        <v>22</v>
      </c>
      <c r="G4" s="6">
        <f t="shared" ca="1" si="1"/>
        <v>668823</v>
      </c>
    </row>
    <row r="5" spans="1:9" x14ac:dyDescent="0.25">
      <c r="A5" s="5" t="s">
        <v>6</v>
      </c>
      <c r="B5" s="2">
        <v>1</v>
      </c>
      <c r="C5" s="2">
        <v>2022</v>
      </c>
      <c r="D5" s="3">
        <f t="shared" ca="1" si="0"/>
        <v>591448</v>
      </c>
      <c r="E5" s="4" t="s">
        <v>18</v>
      </c>
      <c r="F5" s="2" t="s">
        <v>20</v>
      </c>
      <c r="G5" s="6">
        <f t="shared" ca="1" si="1"/>
        <v>391837</v>
      </c>
      <c r="I5" s="1"/>
    </row>
    <row r="6" spans="1:9" x14ac:dyDescent="0.25">
      <c r="A6" s="5" t="s">
        <v>4</v>
      </c>
      <c r="B6" s="2">
        <v>2</v>
      </c>
      <c r="C6" s="2">
        <v>2022</v>
      </c>
      <c r="D6" s="3">
        <f t="shared" ca="1" si="0"/>
        <v>686093</v>
      </c>
      <c r="E6" s="4" t="s">
        <v>19</v>
      </c>
      <c r="F6" s="2" t="s">
        <v>21</v>
      </c>
      <c r="G6" s="6">
        <f t="shared" ca="1" si="1"/>
        <v>536863</v>
      </c>
      <c r="I6" s="1"/>
    </row>
    <row r="7" spans="1:9" x14ac:dyDescent="0.25">
      <c r="A7" s="5" t="s">
        <v>5</v>
      </c>
      <c r="B7" s="2">
        <v>2</v>
      </c>
      <c r="C7" s="2">
        <v>2022</v>
      </c>
      <c r="D7" s="3">
        <f t="shared" ca="1" si="0"/>
        <v>676219</v>
      </c>
      <c r="E7" s="4" t="s">
        <v>18</v>
      </c>
      <c r="F7" s="2" t="s">
        <v>22</v>
      </c>
      <c r="G7" s="6">
        <f t="shared" ca="1" si="1"/>
        <v>650390</v>
      </c>
    </row>
    <row r="8" spans="1:9" x14ac:dyDescent="0.25">
      <c r="A8" s="5" t="s">
        <v>7</v>
      </c>
      <c r="B8" s="2">
        <v>2</v>
      </c>
      <c r="C8" s="2">
        <v>2022</v>
      </c>
      <c r="D8" s="3">
        <f t="shared" ca="1" si="0"/>
        <v>775722</v>
      </c>
      <c r="E8" s="4" t="s">
        <v>17</v>
      </c>
      <c r="F8" s="2" t="s">
        <v>20</v>
      </c>
      <c r="G8" s="6">
        <f t="shared" ca="1" si="1"/>
        <v>408757</v>
      </c>
    </row>
    <row r="9" spans="1:9" x14ac:dyDescent="0.25">
      <c r="A9" s="5" t="s">
        <v>6</v>
      </c>
      <c r="B9" s="2">
        <v>2</v>
      </c>
      <c r="C9" s="2">
        <v>2022</v>
      </c>
      <c r="D9" s="3">
        <f t="shared" ca="1" si="0"/>
        <v>568935</v>
      </c>
      <c r="E9" s="4" t="s">
        <v>15</v>
      </c>
      <c r="F9" s="2" t="s">
        <v>21</v>
      </c>
      <c r="G9" s="6">
        <f t="shared" ca="1" si="1"/>
        <v>487251</v>
      </c>
    </row>
    <row r="10" spans="1:9" x14ac:dyDescent="0.25">
      <c r="A10" s="5" t="s">
        <v>4</v>
      </c>
      <c r="B10" s="2">
        <v>3</v>
      </c>
      <c r="C10" s="2">
        <v>2022</v>
      </c>
      <c r="D10" s="3">
        <f t="shared" ca="1" si="0"/>
        <v>672890</v>
      </c>
      <c r="E10" s="4" t="s">
        <v>15</v>
      </c>
      <c r="F10" s="2" t="s">
        <v>22</v>
      </c>
      <c r="G10" s="6">
        <f t="shared" ca="1" si="1"/>
        <v>597302</v>
      </c>
    </row>
    <row r="11" spans="1:9" x14ac:dyDescent="0.25">
      <c r="A11" s="5" t="s">
        <v>5</v>
      </c>
      <c r="B11" s="2">
        <v>3</v>
      </c>
      <c r="C11" s="2">
        <v>2022</v>
      </c>
      <c r="D11" s="3">
        <f t="shared" ca="1" si="0"/>
        <v>634736</v>
      </c>
      <c r="E11" s="4" t="s">
        <v>17</v>
      </c>
      <c r="F11" s="2" t="s">
        <v>20</v>
      </c>
      <c r="G11" s="6">
        <f t="shared" ca="1" si="1"/>
        <v>511282</v>
      </c>
    </row>
    <row r="12" spans="1:9" x14ac:dyDescent="0.25">
      <c r="A12" s="5" t="s">
        <v>7</v>
      </c>
      <c r="B12" s="2">
        <v>3</v>
      </c>
      <c r="C12" s="2">
        <v>2022</v>
      </c>
      <c r="D12" s="3">
        <f t="shared" ca="1" si="0"/>
        <v>737459</v>
      </c>
      <c r="E12" s="4" t="s">
        <v>16</v>
      </c>
      <c r="F12" s="2" t="s">
        <v>21</v>
      </c>
      <c r="G12" s="6">
        <f t="shared" ca="1" si="1"/>
        <v>570528</v>
      </c>
    </row>
    <row r="13" spans="1:9" x14ac:dyDescent="0.25">
      <c r="A13" s="5" t="s">
        <v>6</v>
      </c>
      <c r="B13" s="2">
        <v>3</v>
      </c>
      <c r="C13" s="2">
        <v>2022</v>
      </c>
      <c r="D13" s="3">
        <f t="shared" ca="1" si="0"/>
        <v>743436</v>
      </c>
      <c r="E13" s="4" t="s">
        <v>15</v>
      </c>
      <c r="F13" s="2" t="s">
        <v>22</v>
      </c>
      <c r="G13" s="6">
        <f t="shared" ca="1" si="1"/>
        <v>587606</v>
      </c>
    </row>
    <row r="14" spans="1:9" x14ac:dyDescent="0.25">
      <c r="A14" s="5" t="s">
        <v>4</v>
      </c>
      <c r="B14" s="2">
        <v>4</v>
      </c>
      <c r="C14" s="2">
        <v>2022</v>
      </c>
      <c r="D14" s="3">
        <f t="shared" ca="1" si="0"/>
        <v>659517</v>
      </c>
      <c r="E14" s="4" t="s">
        <v>15</v>
      </c>
      <c r="F14" s="2" t="s">
        <v>20</v>
      </c>
      <c r="G14" s="6">
        <f t="shared" ca="1" si="1"/>
        <v>383188</v>
      </c>
    </row>
    <row r="15" spans="1:9" x14ac:dyDescent="0.25">
      <c r="A15" s="5" t="s">
        <v>5</v>
      </c>
      <c r="B15" s="2">
        <v>4</v>
      </c>
      <c r="C15" s="2">
        <v>2022</v>
      </c>
      <c r="D15" s="3">
        <f t="shared" ca="1" si="0"/>
        <v>767633</v>
      </c>
      <c r="E15" s="4" t="s">
        <v>19</v>
      </c>
      <c r="F15" s="2" t="s">
        <v>21</v>
      </c>
      <c r="G15" s="6">
        <f t="shared" ca="1" si="1"/>
        <v>422400</v>
      </c>
    </row>
    <row r="16" spans="1:9" x14ac:dyDescent="0.25">
      <c r="A16" s="5" t="s">
        <v>7</v>
      </c>
      <c r="B16" s="2">
        <v>4</v>
      </c>
      <c r="C16" s="2">
        <v>2022</v>
      </c>
      <c r="D16" s="3">
        <f t="shared" ca="1" si="0"/>
        <v>677029</v>
      </c>
      <c r="E16" s="4" t="s">
        <v>19</v>
      </c>
      <c r="F16" s="2" t="s">
        <v>22</v>
      </c>
      <c r="G16" s="6">
        <f t="shared" ca="1" si="1"/>
        <v>520859</v>
      </c>
    </row>
    <row r="17" spans="1:7" x14ac:dyDescent="0.25">
      <c r="A17" s="5" t="s">
        <v>6</v>
      </c>
      <c r="B17" s="2">
        <v>4</v>
      </c>
      <c r="C17" s="2">
        <v>2022</v>
      </c>
      <c r="D17" s="3">
        <f t="shared" ca="1" si="0"/>
        <v>742705</v>
      </c>
      <c r="E17" s="4" t="s">
        <v>18</v>
      </c>
      <c r="F17" s="2" t="s">
        <v>20</v>
      </c>
      <c r="G17" s="6">
        <f t="shared" ca="1" si="1"/>
        <v>552034</v>
      </c>
    </row>
    <row r="18" spans="1:7" x14ac:dyDescent="0.25">
      <c r="A18" s="5" t="s">
        <v>4</v>
      </c>
      <c r="B18" s="2">
        <v>5</v>
      </c>
      <c r="C18" s="2">
        <v>2022</v>
      </c>
      <c r="D18" s="3">
        <f t="shared" ca="1" si="0"/>
        <v>607943</v>
      </c>
      <c r="E18" s="4" t="s">
        <v>19</v>
      </c>
      <c r="F18" s="2" t="s">
        <v>21</v>
      </c>
      <c r="G18" s="6">
        <f t="shared" ca="1" si="1"/>
        <v>431268</v>
      </c>
    </row>
    <row r="19" spans="1:7" x14ac:dyDescent="0.25">
      <c r="A19" s="5" t="s">
        <v>5</v>
      </c>
      <c r="B19" s="2">
        <v>5</v>
      </c>
      <c r="C19" s="2">
        <v>2022</v>
      </c>
      <c r="D19" s="3">
        <f t="shared" ca="1" si="0"/>
        <v>617985</v>
      </c>
      <c r="E19" s="4" t="s">
        <v>15</v>
      </c>
      <c r="F19" s="2" t="s">
        <v>22</v>
      </c>
      <c r="G19" s="6">
        <f t="shared" ca="1" si="1"/>
        <v>601047</v>
      </c>
    </row>
    <row r="20" spans="1:7" x14ac:dyDescent="0.25">
      <c r="A20" s="5" t="s">
        <v>7</v>
      </c>
      <c r="B20" s="2">
        <v>5</v>
      </c>
      <c r="C20" s="2">
        <v>2022</v>
      </c>
      <c r="D20" s="3">
        <f t="shared" ca="1" si="0"/>
        <v>708125</v>
      </c>
      <c r="E20" s="4" t="s">
        <v>18</v>
      </c>
      <c r="F20" s="2" t="s">
        <v>20</v>
      </c>
      <c r="G20" s="6">
        <f t="shared" ca="1" si="1"/>
        <v>636117</v>
      </c>
    </row>
    <row r="21" spans="1:7" x14ac:dyDescent="0.25">
      <c r="A21" s="5" t="s">
        <v>6</v>
      </c>
      <c r="B21" s="2">
        <v>5</v>
      </c>
      <c r="C21" s="2">
        <v>2022</v>
      </c>
      <c r="D21" s="3">
        <f t="shared" ca="1" si="0"/>
        <v>713033</v>
      </c>
      <c r="E21" s="4" t="s">
        <v>19</v>
      </c>
      <c r="F21" s="2" t="s">
        <v>21</v>
      </c>
      <c r="G21" s="6">
        <f t="shared" ca="1" si="1"/>
        <v>529082</v>
      </c>
    </row>
    <row r="22" spans="1:7" x14ac:dyDescent="0.25">
      <c r="A22" s="5" t="s">
        <v>4</v>
      </c>
      <c r="B22" s="2">
        <v>6</v>
      </c>
      <c r="C22" s="2">
        <v>2022</v>
      </c>
      <c r="D22" s="3">
        <f t="shared" ca="1" si="0"/>
        <v>579955</v>
      </c>
      <c r="E22" s="4" t="s">
        <v>19</v>
      </c>
      <c r="F22" s="2" t="s">
        <v>22</v>
      </c>
      <c r="G22" s="6">
        <f t="shared" ca="1" si="1"/>
        <v>621415</v>
      </c>
    </row>
    <row r="23" spans="1:7" x14ac:dyDescent="0.25">
      <c r="A23" s="5" t="s">
        <v>5</v>
      </c>
      <c r="B23" s="2">
        <v>6</v>
      </c>
      <c r="C23" s="2">
        <v>2022</v>
      </c>
      <c r="D23" s="3">
        <f t="shared" ca="1" si="0"/>
        <v>595441</v>
      </c>
      <c r="E23" s="4" t="s">
        <v>17</v>
      </c>
      <c r="F23" s="2" t="s">
        <v>20</v>
      </c>
      <c r="G23" s="6">
        <f t="shared" ca="1" si="1"/>
        <v>536316</v>
      </c>
    </row>
    <row r="24" spans="1:7" x14ac:dyDescent="0.25">
      <c r="A24" s="5" t="s">
        <v>7</v>
      </c>
      <c r="B24" s="2">
        <v>6</v>
      </c>
      <c r="C24" s="2">
        <v>2022</v>
      </c>
      <c r="D24" s="3">
        <f t="shared" ca="1" si="0"/>
        <v>585184</v>
      </c>
      <c r="E24" s="4" t="s">
        <v>15</v>
      </c>
      <c r="F24" s="2" t="s">
        <v>21</v>
      </c>
      <c r="G24" s="6">
        <f t="shared" ca="1" si="1"/>
        <v>518030</v>
      </c>
    </row>
    <row r="25" spans="1:7" x14ac:dyDescent="0.25">
      <c r="A25" s="5" t="s">
        <v>6</v>
      </c>
      <c r="B25" s="2">
        <v>6</v>
      </c>
      <c r="C25" s="2">
        <v>2022</v>
      </c>
      <c r="D25" s="3">
        <f t="shared" ca="1" si="0"/>
        <v>553276</v>
      </c>
      <c r="E25" s="4" t="s">
        <v>15</v>
      </c>
      <c r="F25" s="2" t="s">
        <v>22</v>
      </c>
      <c r="G25" s="6">
        <f t="shared" ca="1" si="1"/>
        <v>505731</v>
      </c>
    </row>
    <row r="26" spans="1:7" x14ac:dyDescent="0.25">
      <c r="A26" s="5" t="s">
        <v>4</v>
      </c>
      <c r="B26" s="2">
        <v>7</v>
      </c>
      <c r="C26" s="2">
        <v>2022</v>
      </c>
      <c r="D26" s="3">
        <f t="shared" ca="1" si="0"/>
        <v>551198</v>
      </c>
      <c r="E26" s="4" t="s">
        <v>17</v>
      </c>
      <c r="F26" s="2" t="s">
        <v>20</v>
      </c>
      <c r="G26" s="6">
        <f t="shared" ca="1" si="1"/>
        <v>600937</v>
      </c>
    </row>
    <row r="27" spans="1:7" x14ac:dyDescent="0.25">
      <c r="A27" s="5" t="s">
        <v>5</v>
      </c>
      <c r="B27" s="2">
        <v>7</v>
      </c>
      <c r="C27" s="2">
        <v>2022</v>
      </c>
      <c r="D27" s="3">
        <f t="shared" ca="1" si="0"/>
        <v>640115</v>
      </c>
      <c r="E27" s="4" t="s">
        <v>17</v>
      </c>
      <c r="F27" s="2" t="s">
        <v>21</v>
      </c>
      <c r="G27" s="6">
        <f t="shared" ca="1" si="1"/>
        <v>583075</v>
      </c>
    </row>
    <row r="28" spans="1:7" x14ac:dyDescent="0.25">
      <c r="A28" s="5" t="s">
        <v>7</v>
      </c>
      <c r="B28" s="2">
        <v>7</v>
      </c>
      <c r="C28" s="2">
        <v>2022</v>
      </c>
      <c r="D28" s="3">
        <f t="shared" ca="1" si="0"/>
        <v>551864</v>
      </c>
      <c r="E28" s="4" t="s">
        <v>19</v>
      </c>
      <c r="F28" s="2" t="s">
        <v>22</v>
      </c>
      <c r="G28" s="6">
        <f t="shared" ca="1" si="1"/>
        <v>509900</v>
      </c>
    </row>
    <row r="29" spans="1:7" x14ac:dyDescent="0.25">
      <c r="A29" s="5" t="s">
        <v>6</v>
      </c>
      <c r="B29" s="2">
        <v>7</v>
      </c>
      <c r="C29" s="2">
        <v>2022</v>
      </c>
      <c r="D29" s="3">
        <f t="shared" ca="1" si="0"/>
        <v>551483</v>
      </c>
      <c r="E29" s="4" t="s">
        <v>15</v>
      </c>
      <c r="F29" s="2" t="s">
        <v>20</v>
      </c>
      <c r="G29" s="6">
        <f t="shared" ca="1" si="1"/>
        <v>527240</v>
      </c>
    </row>
    <row r="30" spans="1:7" x14ac:dyDescent="0.25">
      <c r="A30" s="5" t="s">
        <v>4</v>
      </c>
      <c r="B30" s="2">
        <v>8</v>
      </c>
      <c r="C30" s="2">
        <v>2022</v>
      </c>
      <c r="D30" s="3">
        <f t="shared" ca="1" si="0"/>
        <v>613191</v>
      </c>
      <c r="E30" s="4" t="s">
        <v>15</v>
      </c>
      <c r="F30" s="2" t="s">
        <v>21</v>
      </c>
      <c r="G30" s="6">
        <f t="shared" ca="1" si="1"/>
        <v>545916</v>
      </c>
    </row>
    <row r="31" spans="1:7" x14ac:dyDescent="0.25">
      <c r="A31" s="5" t="s">
        <v>5</v>
      </c>
      <c r="B31" s="2">
        <v>8</v>
      </c>
      <c r="C31" s="2">
        <v>2022</v>
      </c>
      <c r="D31" s="3">
        <f t="shared" ca="1" si="0"/>
        <v>743370</v>
      </c>
      <c r="E31" s="4" t="s">
        <v>17</v>
      </c>
      <c r="F31" s="2" t="s">
        <v>22</v>
      </c>
      <c r="G31" s="6">
        <f t="shared" ca="1" si="1"/>
        <v>666479</v>
      </c>
    </row>
    <row r="32" spans="1:7" x14ac:dyDescent="0.25">
      <c r="A32" s="5" t="s">
        <v>7</v>
      </c>
      <c r="B32" s="2">
        <v>8</v>
      </c>
      <c r="C32" s="2">
        <v>2022</v>
      </c>
      <c r="D32" s="3">
        <f t="shared" ca="1" si="0"/>
        <v>607670</v>
      </c>
      <c r="E32" s="4" t="s">
        <v>15</v>
      </c>
      <c r="F32" s="2" t="s">
        <v>20</v>
      </c>
      <c r="G32" s="6">
        <f t="shared" ca="1" si="1"/>
        <v>586756</v>
      </c>
    </row>
    <row r="33" spans="1:7" x14ac:dyDescent="0.25">
      <c r="A33" s="5" t="s">
        <v>6</v>
      </c>
      <c r="B33" s="2">
        <v>8</v>
      </c>
      <c r="C33" s="2">
        <v>2022</v>
      </c>
      <c r="D33" s="3">
        <f t="shared" ca="1" si="0"/>
        <v>636223</v>
      </c>
      <c r="E33" s="4" t="s">
        <v>18</v>
      </c>
      <c r="F33" s="2" t="s">
        <v>21</v>
      </c>
      <c r="G33" s="6">
        <f t="shared" ca="1" si="1"/>
        <v>376708</v>
      </c>
    </row>
    <row r="34" spans="1:7" x14ac:dyDescent="0.25">
      <c r="A34" s="5" t="s">
        <v>4</v>
      </c>
      <c r="B34" s="2">
        <v>9</v>
      </c>
      <c r="C34" s="2">
        <v>2022</v>
      </c>
      <c r="D34" s="3">
        <f t="shared" ref="D34:D65" ca="1" si="2">RANDBETWEEN(540000,780000)</f>
        <v>621795</v>
      </c>
      <c r="E34" s="4" t="s">
        <v>17</v>
      </c>
      <c r="F34" s="2" t="s">
        <v>22</v>
      </c>
      <c r="G34" s="6">
        <f t="shared" ref="G34:G65" ca="1" si="3">RANDBETWEEN(340000,680000)</f>
        <v>666573</v>
      </c>
    </row>
    <row r="35" spans="1:7" x14ac:dyDescent="0.25">
      <c r="A35" s="5" t="s">
        <v>5</v>
      </c>
      <c r="B35" s="2">
        <v>9</v>
      </c>
      <c r="C35" s="2">
        <v>2022</v>
      </c>
      <c r="D35" s="3">
        <f t="shared" ca="1" si="2"/>
        <v>592456</v>
      </c>
      <c r="E35" s="4" t="s">
        <v>15</v>
      </c>
      <c r="F35" s="2" t="s">
        <v>20</v>
      </c>
      <c r="G35" s="6">
        <f t="shared" ca="1" si="3"/>
        <v>404236</v>
      </c>
    </row>
    <row r="36" spans="1:7" x14ac:dyDescent="0.25">
      <c r="A36" s="5" t="s">
        <v>7</v>
      </c>
      <c r="B36" s="2">
        <v>9</v>
      </c>
      <c r="C36" s="2">
        <v>2022</v>
      </c>
      <c r="D36" s="3">
        <f t="shared" ca="1" si="2"/>
        <v>646722</v>
      </c>
      <c r="E36" s="4" t="s">
        <v>19</v>
      </c>
      <c r="F36" s="2" t="s">
        <v>21</v>
      </c>
      <c r="G36" s="6">
        <f t="shared" ca="1" si="3"/>
        <v>662259</v>
      </c>
    </row>
    <row r="37" spans="1:7" x14ac:dyDescent="0.25">
      <c r="A37" s="5" t="s">
        <v>6</v>
      </c>
      <c r="B37" s="2">
        <v>9</v>
      </c>
      <c r="C37" s="2">
        <v>2022</v>
      </c>
      <c r="D37" s="3">
        <f t="shared" ca="1" si="2"/>
        <v>755325</v>
      </c>
      <c r="E37" s="4" t="s">
        <v>18</v>
      </c>
      <c r="F37" s="2" t="s">
        <v>22</v>
      </c>
      <c r="G37" s="6">
        <f t="shared" ca="1" si="3"/>
        <v>598747</v>
      </c>
    </row>
    <row r="38" spans="1:7" x14ac:dyDescent="0.25">
      <c r="A38" s="5" t="s">
        <v>4</v>
      </c>
      <c r="B38" s="2">
        <v>10</v>
      </c>
      <c r="C38" s="2">
        <v>2022</v>
      </c>
      <c r="D38" s="3">
        <f t="shared" ca="1" si="2"/>
        <v>595487</v>
      </c>
      <c r="E38" s="4" t="s">
        <v>16</v>
      </c>
      <c r="F38" s="2" t="s">
        <v>20</v>
      </c>
      <c r="G38" s="6">
        <f t="shared" ca="1" si="3"/>
        <v>664437</v>
      </c>
    </row>
    <row r="39" spans="1:7" x14ac:dyDescent="0.25">
      <c r="A39" s="5" t="s">
        <v>5</v>
      </c>
      <c r="B39" s="2">
        <v>10</v>
      </c>
      <c r="C39" s="2">
        <v>2022</v>
      </c>
      <c r="D39" s="3">
        <f t="shared" ca="1" si="2"/>
        <v>699145</v>
      </c>
      <c r="E39" s="4" t="s">
        <v>17</v>
      </c>
      <c r="F39" s="2" t="s">
        <v>21</v>
      </c>
      <c r="G39" s="6">
        <f t="shared" ca="1" si="3"/>
        <v>490418</v>
      </c>
    </row>
    <row r="40" spans="1:7" x14ac:dyDescent="0.25">
      <c r="A40" s="5" t="s">
        <v>7</v>
      </c>
      <c r="B40" s="2">
        <v>10</v>
      </c>
      <c r="C40" s="2">
        <v>2022</v>
      </c>
      <c r="D40" s="3">
        <f t="shared" ca="1" si="2"/>
        <v>578052</v>
      </c>
      <c r="E40" s="4" t="s">
        <v>18</v>
      </c>
      <c r="F40" s="2" t="s">
        <v>22</v>
      </c>
      <c r="G40" s="6">
        <f t="shared" ca="1" si="3"/>
        <v>477276</v>
      </c>
    </row>
    <row r="41" spans="1:7" x14ac:dyDescent="0.25">
      <c r="A41" s="5" t="s">
        <v>6</v>
      </c>
      <c r="B41" s="2">
        <v>10</v>
      </c>
      <c r="C41" s="2">
        <v>2022</v>
      </c>
      <c r="D41" s="3">
        <f t="shared" ca="1" si="2"/>
        <v>565047</v>
      </c>
      <c r="E41" s="4" t="s">
        <v>17</v>
      </c>
      <c r="F41" s="2" t="s">
        <v>20</v>
      </c>
      <c r="G41" s="6">
        <f t="shared" ca="1" si="3"/>
        <v>345464</v>
      </c>
    </row>
    <row r="42" spans="1:7" x14ac:dyDescent="0.25">
      <c r="A42" s="5" t="s">
        <v>4</v>
      </c>
      <c r="B42" s="2">
        <v>11</v>
      </c>
      <c r="C42" s="2">
        <v>2022</v>
      </c>
      <c r="D42" s="3">
        <f t="shared" ca="1" si="2"/>
        <v>605055</v>
      </c>
      <c r="E42" s="4" t="s">
        <v>19</v>
      </c>
      <c r="F42" s="2" t="s">
        <v>21</v>
      </c>
      <c r="G42" s="6">
        <f t="shared" ca="1" si="3"/>
        <v>561221</v>
      </c>
    </row>
    <row r="43" spans="1:7" x14ac:dyDescent="0.25">
      <c r="A43" s="5" t="s">
        <v>5</v>
      </c>
      <c r="B43" s="2">
        <v>11</v>
      </c>
      <c r="C43" s="2">
        <v>2022</v>
      </c>
      <c r="D43" s="3">
        <f t="shared" ca="1" si="2"/>
        <v>757229</v>
      </c>
      <c r="E43" s="4" t="s">
        <v>19</v>
      </c>
      <c r="F43" s="2" t="s">
        <v>22</v>
      </c>
      <c r="G43" s="6">
        <f t="shared" ca="1" si="3"/>
        <v>665170</v>
      </c>
    </row>
    <row r="44" spans="1:7" x14ac:dyDescent="0.25">
      <c r="A44" s="5" t="s">
        <v>7</v>
      </c>
      <c r="B44" s="2">
        <v>11</v>
      </c>
      <c r="C44" s="2">
        <v>2022</v>
      </c>
      <c r="D44" s="3">
        <f t="shared" ca="1" si="2"/>
        <v>702609</v>
      </c>
      <c r="E44" s="4" t="s">
        <v>19</v>
      </c>
      <c r="F44" s="2" t="s">
        <v>20</v>
      </c>
      <c r="G44" s="6">
        <f t="shared" ca="1" si="3"/>
        <v>505246</v>
      </c>
    </row>
    <row r="45" spans="1:7" x14ac:dyDescent="0.25">
      <c r="A45" s="5" t="s">
        <v>6</v>
      </c>
      <c r="B45" s="2">
        <v>11</v>
      </c>
      <c r="C45" s="2">
        <v>2022</v>
      </c>
      <c r="D45" s="3">
        <f t="shared" ca="1" si="2"/>
        <v>604847</v>
      </c>
      <c r="E45" s="4" t="s">
        <v>18</v>
      </c>
      <c r="F45" s="2" t="s">
        <v>21</v>
      </c>
      <c r="G45" s="6">
        <f t="shared" ca="1" si="3"/>
        <v>486059</v>
      </c>
    </row>
    <row r="46" spans="1:7" x14ac:dyDescent="0.25">
      <c r="A46" s="5" t="s">
        <v>4</v>
      </c>
      <c r="B46" s="2">
        <v>12</v>
      </c>
      <c r="C46" s="2">
        <v>2022</v>
      </c>
      <c r="D46" s="3">
        <f t="shared" ca="1" si="2"/>
        <v>730777</v>
      </c>
      <c r="E46" s="4" t="s">
        <v>17</v>
      </c>
      <c r="F46" s="2" t="s">
        <v>22</v>
      </c>
      <c r="G46" s="6">
        <f t="shared" ca="1" si="3"/>
        <v>642632</v>
      </c>
    </row>
    <row r="47" spans="1:7" x14ac:dyDescent="0.25">
      <c r="A47" s="5" t="s">
        <v>5</v>
      </c>
      <c r="B47" s="2">
        <v>12</v>
      </c>
      <c r="C47" s="2">
        <v>2022</v>
      </c>
      <c r="D47" s="3">
        <f t="shared" ca="1" si="2"/>
        <v>715277</v>
      </c>
      <c r="E47" s="4" t="s">
        <v>18</v>
      </c>
      <c r="F47" s="2" t="s">
        <v>20</v>
      </c>
      <c r="G47" s="6">
        <f t="shared" ca="1" si="3"/>
        <v>519943</v>
      </c>
    </row>
    <row r="48" spans="1:7" x14ac:dyDescent="0.25">
      <c r="A48" s="5" t="s">
        <v>7</v>
      </c>
      <c r="B48" s="2">
        <v>12</v>
      </c>
      <c r="C48" s="2">
        <v>2022</v>
      </c>
      <c r="D48" s="3">
        <f t="shared" ca="1" si="2"/>
        <v>680901</v>
      </c>
      <c r="E48" s="4" t="s">
        <v>16</v>
      </c>
      <c r="F48" s="2" t="s">
        <v>21</v>
      </c>
      <c r="G48" s="6">
        <f t="shared" ca="1" si="3"/>
        <v>587967</v>
      </c>
    </row>
    <row r="49" spans="1:7" x14ac:dyDescent="0.25">
      <c r="A49" s="5" t="s">
        <v>6</v>
      </c>
      <c r="B49" s="2">
        <v>12</v>
      </c>
      <c r="C49" s="2">
        <v>2022</v>
      </c>
      <c r="D49" s="3">
        <f t="shared" ca="1" si="2"/>
        <v>678609</v>
      </c>
      <c r="E49" s="4" t="s">
        <v>18</v>
      </c>
      <c r="F49" s="2" t="s">
        <v>22</v>
      </c>
      <c r="G49" s="6">
        <f t="shared" ca="1" si="3"/>
        <v>413992</v>
      </c>
    </row>
    <row r="50" spans="1:7" x14ac:dyDescent="0.25">
      <c r="A50" s="5" t="s">
        <v>4</v>
      </c>
      <c r="B50" s="2">
        <v>1</v>
      </c>
      <c r="C50" s="2">
        <v>2021</v>
      </c>
      <c r="D50" s="3">
        <f t="shared" ca="1" si="2"/>
        <v>777079</v>
      </c>
      <c r="E50" s="4" t="s">
        <v>17</v>
      </c>
      <c r="F50" s="2" t="s">
        <v>20</v>
      </c>
      <c r="G50" s="6">
        <f t="shared" ca="1" si="3"/>
        <v>678038</v>
      </c>
    </row>
    <row r="51" spans="1:7" x14ac:dyDescent="0.25">
      <c r="A51" s="5" t="s">
        <v>5</v>
      </c>
      <c r="B51" s="2">
        <v>1</v>
      </c>
      <c r="C51" s="2">
        <v>2021</v>
      </c>
      <c r="D51" s="3">
        <f t="shared" ca="1" si="2"/>
        <v>748220</v>
      </c>
      <c r="E51" s="4" t="s">
        <v>17</v>
      </c>
      <c r="F51" s="2" t="s">
        <v>21</v>
      </c>
      <c r="G51" s="6">
        <f t="shared" ca="1" si="3"/>
        <v>550367</v>
      </c>
    </row>
    <row r="52" spans="1:7" x14ac:dyDescent="0.25">
      <c r="A52" s="5" t="s">
        <v>7</v>
      </c>
      <c r="B52" s="2">
        <v>1</v>
      </c>
      <c r="C52" s="2">
        <v>2021</v>
      </c>
      <c r="D52" s="3">
        <f t="shared" ca="1" si="2"/>
        <v>681904</v>
      </c>
      <c r="E52" s="4" t="s">
        <v>15</v>
      </c>
      <c r="F52" s="2" t="s">
        <v>22</v>
      </c>
      <c r="G52" s="6">
        <f t="shared" ca="1" si="3"/>
        <v>643831</v>
      </c>
    </row>
    <row r="53" spans="1:7" x14ac:dyDescent="0.25">
      <c r="A53" s="5" t="s">
        <v>6</v>
      </c>
      <c r="B53" s="2">
        <v>1</v>
      </c>
      <c r="C53" s="2">
        <v>2021</v>
      </c>
      <c r="D53" s="3">
        <f t="shared" ca="1" si="2"/>
        <v>749333</v>
      </c>
      <c r="E53" s="4" t="s">
        <v>17</v>
      </c>
      <c r="F53" s="2" t="s">
        <v>20</v>
      </c>
      <c r="G53" s="6">
        <f t="shared" ca="1" si="3"/>
        <v>623690</v>
      </c>
    </row>
    <row r="54" spans="1:7" x14ac:dyDescent="0.25">
      <c r="A54" s="5" t="s">
        <v>4</v>
      </c>
      <c r="B54" s="2">
        <v>2</v>
      </c>
      <c r="C54" s="2">
        <v>2021</v>
      </c>
      <c r="D54" s="3">
        <f t="shared" ca="1" si="2"/>
        <v>725590</v>
      </c>
      <c r="E54" s="4" t="s">
        <v>16</v>
      </c>
      <c r="F54" s="2" t="s">
        <v>21</v>
      </c>
      <c r="G54" s="6">
        <f t="shared" ca="1" si="3"/>
        <v>608437</v>
      </c>
    </row>
    <row r="55" spans="1:7" x14ac:dyDescent="0.25">
      <c r="A55" s="5" t="s">
        <v>5</v>
      </c>
      <c r="B55" s="2">
        <v>2</v>
      </c>
      <c r="C55" s="2">
        <v>2021</v>
      </c>
      <c r="D55" s="3">
        <f t="shared" ca="1" si="2"/>
        <v>561897</v>
      </c>
      <c r="E55" s="4" t="s">
        <v>15</v>
      </c>
      <c r="F55" s="2" t="s">
        <v>22</v>
      </c>
      <c r="G55" s="6">
        <f t="shared" ca="1" si="3"/>
        <v>457504</v>
      </c>
    </row>
    <row r="56" spans="1:7" x14ac:dyDescent="0.25">
      <c r="A56" s="5" t="s">
        <v>7</v>
      </c>
      <c r="B56" s="2">
        <v>2</v>
      </c>
      <c r="C56" s="2">
        <v>2021</v>
      </c>
      <c r="D56" s="3">
        <f t="shared" ca="1" si="2"/>
        <v>596884</v>
      </c>
      <c r="E56" s="4" t="s">
        <v>19</v>
      </c>
      <c r="F56" s="2" t="s">
        <v>20</v>
      </c>
      <c r="G56" s="6">
        <f t="shared" ca="1" si="3"/>
        <v>343876</v>
      </c>
    </row>
    <row r="57" spans="1:7" x14ac:dyDescent="0.25">
      <c r="A57" s="5" t="s">
        <v>6</v>
      </c>
      <c r="B57" s="2">
        <v>2</v>
      </c>
      <c r="C57" s="2">
        <v>2021</v>
      </c>
      <c r="D57" s="3">
        <f t="shared" ca="1" si="2"/>
        <v>776898</v>
      </c>
      <c r="E57" s="4" t="s">
        <v>18</v>
      </c>
      <c r="F57" s="2" t="s">
        <v>21</v>
      </c>
      <c r="G57" s="6">
        <f t="shared" ca="1" si="3"/>
        <v>539938</v>
      </c>
    </row>
    <row r="58" spans="1:7" x14ac:dyDescent="0.25">
      <c r="A58" s="5" t="s">
        <v>4</v>
      </c>
      <c r="B58" s="2">
        <v>3</v>
      </c>
      <c r="C58" s="2">
        <v>2021</v>
      </c>
      <c r="D58" s="3">
        <f t="shared" ca="1" si="2"/>
        <v>661497</v>
      </c>
      <c r="E58" s="4" t="s">
        <v>17</v>
      </c>
      <c r="F58" s="2" t="s">
        <v>22</v>
      </c>
      <c r="G58" s="6">
        <f t="shared" ca="1" si="3"/>
        <v>472165</v>
      </c>
    </row>
    <row r="59" spans="1:7" x14ac:dyDescent="0.25">
      <c r="A59" s="5" t="s">
        <v>5</v>
      </c>
      <c r="B59" s="2">
        <v>3</v>
      </c>
      <c r="C59" s="2">
        <v>2021</v>
      </c>
      <c r="D59" s="3">
        <f t="shared" ca="1" si="2"/>
        <v>563083</v>
      </c>
      <c r="E59" s="4" t="s">
        <v>18</v>
      </c>
      <c r="F59" s="2" t="s">
        <v>20</v>
      </c>
      <c r="G59" s="6">
        <f t="shared" ca="1" si="3"/>
        <v>452834</v>
      </c>
    </row>
    <row r="60" spans="1:7" x14ac:dyDescent="0.25">
      <c r="A60" s="5" t="s">
        <v>7</v>
      </c>
      <c r="B60" s="2">
        <v>3</v>
      </c>
      <c r="C60" s="2">
        <v>2021</v>
      </c>
      <c r="D60" s="3">
        <f t="shared" ca="1" si="2"/>
        <v>695515</v>
      </c>
      <c r="E60" s="4" t="s">
        <v>15</v>
      </c>
      <c r="F60" s="2" t="s">
        <v>21</v>
      </c>
      <c r="G60" s="6">
        <f t="shared" ca="1" si="3"/>
        <v>653242</v>
      </c>
    </row>
    <row r="61" spans="1:7" x14ac:dyDescent="0.25">
      <c r="A61" s="5" t="s">
        <v>6</v>
      </c>
      <c r="B61" s="2">
        <v>3</v>
      </c>
      <c r="C61" s="2">
        <v>2021</v>
      </c>
      <c r="D61" s="3">
        <f t="shared" ca="1" si="2"/>
        <v>582014</v>
      </c>
      <c r="E61" s="4" t="s">
        <v>19</v>
      </c>
      <c r="F61" s="2" t="s">
        <v>22</v>
      </c>
      <c r="G61" s="6">
        <f t="shared" ca="1" si="3"/>
        <v>575827</v>
      </c>
    </row>
    <row r="62" spans="1:7" x14ac:dyDescent="0.25">
      <c r="A62" s="5" t="s">
        <v>4</v>
      </c>
      <c r="B62" s="2">
        <v>4</v>
      </c>
      <c r="C62" s="2">
        <v>2021</v>
      </c>
      <c r="D62" s="3">
        <f t="shared" ca="1" si="2"/>
        <v>592030</v>
      </c>
      <c r="E62" s="4" t="s">
        <v>19</v>
      </c>
      <c r="F62" s="2" t="s">
        <v>20</v>
      </c>
      <c r="G62" s="6">
        <f t="shared" ca="1" si="3"/>
        <v>523758</v>
      </c>
    </row>
    <row r="63" spans="1:7" x14ac:dyDescent="0.25">
      <c r="A63" s="5" t="s">
        <v>5</v>
      </c>
      <c r="B63" s="2">
        <v>4</v>
      </c>
      <c r="C63" s="2">
        <v>2021</v>
      </c>
      <c r="D63" s="3">
        <f t="shared" ca="1" si="2"/>
        <v>713041</v>
      </c>
      <c r="E63" s="4" t="s">
        <v>18</v>
      </c>
      <c r="F63" s="2" t="s">
        <v>21</v>
      </c>
      <c r="G63" s="6">
        <f t="shared" ca="1" si="3"/>
        <v>381892</v>
      </c>
    </row>
    <row r="64" spans="1:7" x14ac:dyDescent="0.25">
      <c r="A64" s="5" t="s">
        <v>7</v>
      </c>
      <c r="B64" s="2">
        <v>4</v>
      </c>
      <c r="C64" s="2">
        <v>2021</v>
      </c>
      <c r="D64" s="3">
        <f t="shared" ca="1" si="2"/>
        <v>549744</v>
      </c>
      <c r="E64" s="4" t="s">
        <v>18</v>
      </c>
      <c r="F64" s="2" t="s">
        <v>22</v>
      </c>
      <c r="G64" s="6">
        <f t="shared" ca="1" si="3"/>
        <v>414483</v>
      </c>
    </row>
    <row r="65" spans="1:7" x14ac:dyDescent="0.25">
      <c r="A65" s="5" t="s">
        <v>6</v>
      </c>
      <c r="B65" s="2">
        <v>4</v>
      </c>
      <c r="C65" s="2">
        <v>2021</v>
      </c>
      <c r="D65" s="3">
        <f t="shared" ca="1" si="2"/>
        <v>716434</v>
      </c>
      <c r="E65" s="4" t="s">
        <v>19</v>
      </c>
      <c r="F65" s="2" t="s">
        <v>20</v>
      </c>
      <c r="G65" s="6">
        <f t="shared" ca="1" si="3"/>
        <v>436542</v>
      </c>
    </row>
    <row r="66" spans="1:7" x14ac:dyDescent="0.25">
      <c r="A66" s="5" t="s">
        <v>4</v>
      </c>
      <c r="B66" s="2">
        <v>5</v>
      </c>
      <c r="C66" s="2">
        <v>2021</v>
      </c>
      <c r="D66" s="3">
        <f t="shared" ref="D66:D97" ca="1" si="4">RANDBETWEEN(540000,780000)</f>
        <v>660117</v>
      </c>
      <c r="E66" s="4" t="s">
        <v>17</v>
      </c>
      <c r="F66" s="2" t="s">
        <v>21</v>
      </c>
      <c r="G66" s="6">
        <f t="shared" ref="G66:G97" ca="1" si="5">RANDBETWEEN(340000,680000)</f>
        <v>366382</v>
      </c>
    </row>
    <row r="67" spans="1:7" x14ac:dyDescent="0.25">
      <c r="A67" s="5" t="s">
        <v>5</v>
      </c>
      <c r="B67" s="2">
        <v>5</v>
      </c>
      <c r="C67" s="2">
        <v>2021</v>
      </c>
      <c r="D67" s="3">
        <f t="shared" ca="1" si="4"/>
        <v>661093</v>
      </c>
      <c r="E67" s="4" t="s">
        <v>17</v>
      </c>
      <c r="F67" s="2" t="s">
        <v>22</v>
      </c>
      <c r="G67" s="6">
        <f t="shared" ca="1" si="5"/>
        <v>553083</v>
      </c>
    </row>
    <row r="68" spans="1:7" x14ac:dyDescent="0.25">
      <c r="A68" s="5" t="s">
        <v>7</v>
      </c>
      <c r="B68" s="2">
        <v>5</v>
      </c>
      <c r="C68" s="2">
        <v>2021</v>
      </c>
      <c r="D68" s="3">
        <f t="shared" ca="1" si="4"/>
        <v>714814</v>
      </c>
      <c r="E68" s="4" t="s">
        <v>19</v>
      </c>
      <c r="F68" s="2" t="s">
        <v>20</v>
      </c>
      <c r="G68" s="6">
        <f t="shared" ca="1" si="5"/>
        <v>421160</v>
      </c>
    </row>
    <row r="69" spans="1:7" x14ac:dyDescent="0.25">
      <c r="A69" s="5" t="s">
        <v>6</v>
      </c>
      <c r="B69" s="2">
        <v>5</v>
      </c>
      <c r="C69" s="2">
        <v>2021</v>
      </c>
      <c r="D69" s="3">
        <f t="shared" ca="1" si="4"/>
        <v>678165</v>
      </c>
      <c r="E69" s="4" t="s">
        <v>18</v>
      </c>
      <c r="F69" s="2" t="s">
        <v>21</v>
      </c>
      <c r="G69" s="6">
        <f t="shared" ca="1" si="5"/>
        <v>518447</v>
      </c>
    </row>
    <row r="70" spans="1:7" x14ac:dyDescent="0.25">
      <c r="A70" s="5" t="s">
        <v>4</v>
      </c>
      <c r="B70" s="2">
        <v>6</v>
      </c>
      <c r="C70" s="2">
        <v>2021</v>
      </c>
      <c r="D70" s="3">
        <f t="shared" ca="1" si="4"/>
        <v>755909</v>
      </c>
      <c r="E70" s="4" t="s">
        <v>15</v>
      </c>
      <c r="F70" s="2" t="s">
        <v>22</v>
      </c>
      <c r="G70" s="6">
        <f t="shared" ca="1" si="5"/>
        <v>470571</v>
      </c>
    </row>
    <row r="71" spans="1:7" x14ac:dyDescent="0.25">
      <c r="A71" s="5" t="s">
        <v>5</v>
      </c>
      <c r="B71" s="2">
        <v>6</v>
      </c>
      <c r="C71" s="2">
        <v>2021</v>
      </c>
      <c r="D71" s="3">
        <f t="shared" ca="1" si="4"/>
        <v>571619</v>
      </c>
      <c r="E71" s="4" t="s">
        <v>17</v>
      </c>
      <c r="F71" s="2" t="s">
        <v>20</v>
      </c>
      <c r="G71" s="6">
        <f t="shared" ca="1" si="5"/>
        <v>357494</v>
      </c>
    </row>
    <row r="72" spans="1:7" x14ac:dyDescent="0.25">
      <c r="A72" s="5" t="s">
        <v>7</v>
      </c>
      <c r="B72" s="2">
        <v>6</v>
      </c>
      <c r="C72" s="2">
        <v>2021</v>
      </c>
      <c r="D72" s="3">
        <f t="shared" ca="1" si="4"/>
        <v>713842</v>
      </c>
      <c r="E72" s="4" t="s">
        <v>19</v>
      </c>
      <c r="F72" s="2" t="s">
        <v>21</v>
      </c>
      <c r="G72" s="6">
        <f t="shared" ca="1" si="5"/>
        <v>488952</v>
      </c>
    </row>
    <row r="73" spans="1:7" x14ac:dyDescent="0.25">
      <c r="A73" s="5" t="s">
        <v>6</v>
      </c>
      <c r="B73" s="2">
        <v>6</v>
      </c>
      <c r="C73" s="2">
        <v>2021</v>
      </c>
      <c r="D73" s="3">
        <f t="shared" ca="1" si="4"/>
        <v>684922</v>
      </c>
      <c r="E73" s="4" t="s">
        <v>16</v>
      </c>
      <c r="F73" s="2" t="s">
        <v>22</v>
      </c>
      <c r="G73" s="6">
        <f t="shared" ca="1" si="5"/>
        <v>370580</v>
      </c>
    </row>
    <row r="74" spans="1:7" x14ac:dyDescent="0.25">
      <c r="A74" s="5" t="s">
        <v>4</v>
      </c>
      <c r="B74" s="2">
        <v>7</v>
      </c>
      <c r="C74" s="2">
        <v>2021</v>
      </c>
      <c r="D74" s="3">
        <f t="shared" ca="1" si="4"/>
        <v>571481</v>
      </c>
      <c r="E74" s="4" t="s">
        <v>17</v>
      </c>
      <c r="F74" s="2" t="s">
        <v>20</v>
      </c>
      <c r="G74" s="6">
        <f t="shared" ca="1" si="5"/>
        <v>515219</v>
      </c>
    </row>
    <row r="75" spans="1:7" x14ac:dyDescent="0.25">
      <c r="A75" s="5" t="s">
        <v>5</v>
      </c>
      <c r="B75" s="2">
        <v>7</v>
      </c>
      <c r="C75" s="2">
        <v>2021</v>
      </c>
      <c r="D75" s="3">
        <f t="shared" ca="1" si="4"/>
        <v>667736</v>
      </c>
      <c r="E75" s="4" t="s">
        <v>18</v>
      </c>
      <c r="F75" s="2" t="s">
        <v>21</v>
      </c>
      <c r="G75" s="6">
        <f t="shared" ca="1" si="5"/>
        <v>674691</v>
      </c>
    </row>
    <row r="76" spans="1:7" x14ac:dyDescent="0.25">
      <c r="A76" s="5" t="s">
        <v>7</v>
      </c>
      <c r="B76" s="2">
        <v>7</v>
      </c>
      <c r="C76" s="2">
        <v>2021</v>
      </c>
      <c r="D76" s="3">
        <f t="shared" ca="1" si="4"/>
        <v>734547</v>
      </c>
      <c r="E76" s="4" t="s">
        <v>18</v>
      </c>
      <c r="F76" s="2" t="s">
        <v>22</v>
      </c>
      <c r="G76" s="6">
        <f t="shared" ca="1" si="5"/>
        <v>423740</v>
      </c>
    </row>
    <row r="77" spans="1:7" x14ac:dyDescent="0.25">
      <c r="A77" s="5" t="s">
        <v>6</v>
      </c>
      <c r="B77" s="2">
        <v>7</v>
      </c>
      <c r="C77" s="2">
        <v>2021</v>
      </c>
      <c r="D77" s="3">
        <f t="shared" ca="1" si="4"/>
        <v>638517</v>
      </c>
      <c r="E77" s="4" t="s">
        <v>17</v>
      </c>
      <c r="F77" s="2" t="s">
        <v>20</v>
      </c>
      <c r="G77" s="6">
        <f t="shared" ca="1" si="5"/>
        <v>347794</v>
      </c>
    </row>
    <row r="78" spans="1:7" x14ac:dyDescent="0.25">
      <c r="A78" s="5" t="s">
        <v>4</v>
      </c>
      <c r="B78" s="2">
        <v>8</v>
      </c>
      <c r="C78" s="2">
        <v>2021</v>
      </c>
      <c r="D78" s="3">
        <f t="shared" ca="1" si="4"/>
        <v>669549</v>
      </c>
      <c r="E78" s="4" t="s">
        <v>17</v>
      </c>
      <c r="F78" s="2" t="s">
        <v>21</v>
      </c>
      <c r="G78" s="6">
        <f t="shared" ca="1" si="5"/>
        <v>679050</v>
      </c>
    </row>
    <row r="79" spans="1:7" x14ac:dyDescent="0.25">
      <c r="A79" s="5" t="s">
        <v>5</v>
      </c>
      <c r="B79" s="2">
        <v>8</v>
      </c>
      <c r="C79" s="2">
        <v>2021</v>
      </c>
      <c r="D79" s="3">
        <f t="shared" ca="1" si="4"/>
        <v>685530</v>
      </c>
      <c r="E79" s="4" t="s">
        <v>16</v>
      </c>
      <c r="F79" s="2" t="s">
        <v>22</v>
      </c>
      <c r="G79" s="6">
        <f t="shared" ca="1" si="5"/>
        <v>534420</v>
      </c>
    </row>
    <row r="80" spans="1:7" x14ac:dyDescent="0.25">
      <c r="A80" s="5" t="s">
        <v>7</v>
      </c>
      <c r="B80" s="2">
        <v>8</v>
      </c>
      <c r="C80" s="2">
        <v>2021</v>
      </c>
      <c r="D80" s="3">
        <f t="shared" ca="1" si="4"/>
        <v>577349</v>
      </c>
      <c r="E80" s="4" t="s">
        <v>18</v>
      </c>
      <c r="F80" s="2" t="s">
        <v>20</v>
      </c>
      <c r="G80" s="6">
        <f t="shared" ca="1" si="5"/>
        <v>446319</v>
      </c>
    </row>
    <row r="81" spans="1:7" x14ac:dyDescent="0.25">
      <c r="A81" s="5" t="s">
        <v>6</v>
      </c>
      <c r="B81" s="2">
        <v>8</v>
      </c>
      <c r="C81" s="2">
        <v>2021</v>
      </c>
      <c r="D81" s="3">
        <f t="shared" ca="1" si="4"/>
        <v>771954</v>
      </c>
      <c r="E81" s="4" t="s">
        <v>16</v>
      </c>
      <c r="F81" s="2" t="s">
        <v>21</v>
      </c>
      <c r="G81" s="6">
        <f t="shared" ca="1" si="5"/>
        <v>660023</v>
      </c>
    </row>
    <row r="82" spans="1:7" x14ac:dyDescent="0.25">
      <c r="A82" s="5" t="s">
        <v>4</v>
      </c>
      <c r="B82" s="2">
        <v>9</v>
      </c>
      <c r="C82" s="2">
        <v>2021</v>
      </c>
      <c r="D82" s="3">
        <f t="shared" ca="1" si="4"/>
        <v>764493</v>
      </c>
      <c r="E82" s="4" t="s">
        <v>15</v>
      </c>
      <c r="F82" s="2" t="s">
        <v>22</v>
      </c>
      <c r="G82" s="6">
        <f t="shared" ca="1" si="5"/>
        <v>529240</v>
      </c>
    </row>
    <row r="83" spans="1:7" x14ac:dyDescent="0.25">
      <c r="A83" s="5" t="s">
        <v>5</v>
      </c>
      <c r="B83" s="2">
        <v>9</v>
      </c>
      <c r="C83" s="2">
        <v>2021</v>
      </c>
      <c r="D83" s="3">
        <f t="shared" ca="1" si="4"/>
        <v>674844</v>
      </c>
      <c r="E83" s="4" t="s">
        <v>15</v>
      </c>
      <c r="F83" s="2" t="s">
        <v>20</v>
      </c>
      <c r="G83" s="6">
        <f t="shared" ca="1" si="5"/>
        <v>526517</v>
      </c>
    </row>
    <row r="84" spans="1:7" x14ac:dyDescent="0.25">
      <c r="A84" s="5" t="s">
        <v>7</v>
      </c>
      <c r="B84" s="2">
        <v>9</v>
      </c>
      <c r="C84" s="2">
        <v>2021</v>
      </c>
      <c r="D84" s="3">
        <f t="shared" ca="1" si="4"/>
        <v>613371</v>
      </c>
      <c r="E84" s="4" t="s">
        <v>17</v>
      </c>
      <c r="F84" s="2" t="s">
        <v>21</v>
      </c>
      <c r="G84" s="6">
        <f t="shared" ca="1" si="5"/>
        <v>672560</v>
      </c>
    </row>
    <row r="85" spans="1:7" x14ac:dyDescent="0.25">
      <c r="A85" s="5" t="s">
        <v>6</v>
      </c>
      <c r="B85" s="2">
        <v>9</v>
      </c>
      <c r="C85" s="2">
        <v>2021</v>
      </c>
      <c r="D85" s="3">
        <f t="shared" ca="1" si="4"/>
        <v>771336</v>
      </c>
      <c r="E85" s="4" t="s">
        <v>16</v>
      </c>
      <c r="F85" s="2" t="s">
        <v>22</v>
      </c>
      <c r="G85" s="6">
        <f t="shared" ca="1" si="5"/>
        <v>443531</v>
      </c>
    </row>
    <row r="86" spans="1:7" x14ac:dyDescent="0.25">
      <c r="A86" s="5" t="s">
        <v>4</v>
      </c>
      <c r="B86" s="2">
        <v>10</v>
      </c>
      <c r="C86" s="2">
        <v>2021</v>
      </c>
      <c r="D86" s="3">
        <f t="shared" ca="1" si="4"/>
        <v>621701</v>
      </c>
      <c r="E86" s="4" t="s">
        <v>17</v>
      </c>
      <c r="F86" s="2" t="s">
        <v>20</v>
      </c>
      <c r="G86" s="6">
        <f t="shared" ca="1" si="5"/>
        <v>524500</v>
      </c>
    </row>
    <row r="87" spans="1:7" x14ac:dyDescent="0.25">
      <c r="A87" s="5" t="s">
        <v>5</v>
      </c>
      <c r="B87" s="2">
        <v>10</v>
      </c>
      <c r="C87" s="2">
        <v>2021</v>
      </c>
      <c r="D87" s="3">
        <f t="shared" ca="1" si="4"/>
        <v>684958</v>
      </c>
      <c r="E87" s="4" t="s">
        <v>17</v>
      </c>
      <c r="F87" s="2" t="s">
        <v>21</v>
      </c>
      <c r="G87" s="6">
        <f t="shared" ca="1" si="5"/>
        <v>566089</v>
      </c>
    </row>
    <row r="88" spans="1:7" x14ac:dyDescent="0.25">
      <c r="A88" s="5" t="s">
        <v>7</v>
      </c>
      <c r="B88" s="2">
        <v>10</v>
      </c>
      <c r="C88" s="2">
        <v>2021</v>
      </c>
      <c r="D88" s="3">
        <f t="shared" ca="1" si="4"/>
        <v>588977</v>
      </c>
      <c r="E88" s="4" t="s">
        <v>16</v>
      </c>
      <c r="F88" s="2" t="s">
        <v>22</v>
      </c>
      <c r="G88" s="6">
        <f t="shared" ca="1" si="5"/>
        <v>572939</v>
      </c>
    </row>
    <row r="89" spans="1:7" x14ac:dyDescent="0.25">
      <c r="A89" s="5" t="s">
        <v>6</v>
      </c>
      <c r="B89" s="2">
        <v>10</v>
      </c>
      <c r="C89" s="2">
        <v>2021</v>
      </c>
      <c r="D89" s="3">
        <f t="shared" ca="1" si="4"/>
        <v>775484</v>
      </c>
      <c r="E89" s="4" t="s">
        <v>18</v>
      </c>
      <c r="F89" s="2" t="s">
        <v>20</v>
      </c>
      <c r="G89" s="6">
        <f t="shared" ca="1" si="5"/>
        <v>364115</v>
      </c>
    </row>
    <row r="90" spans="1:7" x14ac:dyDescent="0.25">
      <c r="A90" s="5" t="s">
        <v>4</v>
      </c>
      <c r="B90" s="2">
        <v>11</v>
      </c>
      <c r="C90" s="2">
        <v>2021</v>
      </c>
      <c r="D90" s="3">
        <f t="shared" ca="1" si="4"/>
        <v>569863</v>
      </c>
      <c r="E90" s="4" t="s">
        <v>19</v>
      </c>
      <c r="F90" s="2" t="s">
        <v>21</v>
      </c>
      <c r="G90" s="6">
        <f t="shared" ca="1" si="5"/>
        <v>653234</v>
      </c>
    </row>
    <row r="91" spans="1:7" x14ac:dyDescent="0.25">
      <c r="A91" s="5" t="s">
        <v>5</v>
      </c>
      <c r="B91" s="2">
        <v>11</v>
      </c>
      <c r="C91" s="2">
        <v>2021</v>
      </c>
      <c r="D91" s="3">
        <f t="shared" ca="1" si="4"/>
        <v>597094</v>
      </c>
      <c r="E91" s="4" t="s">
        <v>17</v>
      </c>
      <c r="F91" s="2" t="s">
        <v>22</v>
      </c>
      <c r="G91" s="6">
        <f t="shared" ca="1" si="5"/>
        <v>508740</v>
      </c>
    </row>
    <row r="92" spans="1:7" x14ac:dyDescent="0.25">
      <c r="A92" s="5" t="s">
        <v>7</v>
      </c>
      <c r="B92" s="2">
        <v>11</v>
      </c>
      <c r="C92" s="2">
        <v>2021</v>
      </c>
      <c r="D92" s="3">
        <f t="shared" ca="1" si="4"/>
        <v>662744</v>
      </c>
      <c r="E92" s="4" t="s">
        <v>16</v>
      </c>
      <c r="F92" s="2" t="s">
        <v>20</v>
      </c>
      <c r="G92" s="6">
        <f t="shared" ca="1" si="5"/>
        <v>620152</v>
      </c>
    </row>
    <row r="93" spans="1:7" x14ac:dyDescent="0.25">
      <c r="A93" s="5" t="s">
        <v>6</v>
      </c>
      <c r="B93" s="2">
        <v>11</v>
      </c>
      <c r="C93" s="2">
        <v>2021</v>
      </c>
      <c r="D93" s="3">
        <f t="shared" ca="1" si="4"/>
        <v>714136</v>
      </c>
      <c r="E93" s="4" t="s">
        <v>17</v>
      </c>
      <c r="F93" s="2" t="s">
        <v>21</v>
      </c>
      <c r="G93" s="6">
        <f t="shared" ca="1" si="5"/>
        <v>658146</v>
      </c>
    </row>
    <row r="94" spans="1:7" x14ac:dyDescent="0.25">
      <c r="A94" s="5" t="s">
        <v>4</v>
      </c>
      <c r="B94" s="2">
        <v>12</v>
      </c>
      <c r="C94" s="2">
        <v>2021</v>
      </c>
      <c r="D94" s="3">
        <f t="shared" ca="1" si="4"/>
        <v>770391</v>
      </c>
      <c r="E94" s="4" t="s">
        <v>17</v>
      </c>
      <c r="F94" s="2" t="s">
        <v>22</v>
      </c>
      <c r="G94" s="6">
        <f t="shared" ca="1" si="5"/>
        <v>669269</v>
      </c>
    </row>
    <row r="95" spans="1:7" x14ac:dyDescent="0.25">
      <c r="A95" s="5" t="s">
        <v>5</v>
      </c>
      <c r="B95" s="2">
        <v>12</v>
      </c>
      <c r="C95" s="2">
        <v>2021</v>
      </c>
      <c r="D95" s="3">
        <f t="shared" ca="1" si="4"/>
        <v>754711</v>
      </c>
      <c r="E95" s="4" t="s">
        <v>19</v>
      </c>
      <c r="F95" s="2" t="s">
        <v>20</v>
      </c>
      <c r="G95" s="6">
        <f t="shared" ca="1" si="5"/>
        <v>512818</v>
      </c>
    </row>
    <row r="96" spans="1:7" x14ac:dyDescent="0.25">
      <c r="A96" s="5" t="s">
        <v>7</v>
      </c>
      <c r="B96" s="2">
        <v>12</v>
      </c>
      <c r="C96" s="2">
        <v>2021</v>
      </c>
      <c r="D96" s="3">
        <f t="shared" ca="1" si="4"/>
        <v>600099</v>
      </c>
      <c r="E96" s="4" t="s">
        <v>16</v>
      </c>
      <c r="F96" s="2" t="s">
        <v>21</v>
      </c>
      <c r="G96" s="6">
        <f t="shared" ca="1" si="5"/>
        <v>510118</v>
      </c>
    </row>
    <row r="97" spans="1:9" x14ac:dyDescent="0.25">
      <c r="A97" s="5" t="s">
        <v>6</v>
      </c>
      <c r="B97" s="2">
        <v>12</v>
      </c>
      <c r="C97" s="2">
        <v>2021</v>
      </c>
      <c r="D97" s="3">
        <f t="shared" ca="1" si="4"/>
        <v>569580</v>
      </c>
      <c r="E97" s="4" t="s">
        <v>19</v>
      </c>
      <c r="F97" s="2" t="s">
        <v>22</v>
      </c>
      <c r="G97" s="6">
        <f t="shared" ca="1" si="5"/>
        <v>626644</v>
      </c>
    </row>
    <row r="98" spans="1:9" x14ac:dyDescent="0.25">
      <c r="A98" s="5" t="s">
        <v>5</v>
      </c>
      <c r="B98" s="2">
        <v>2</v>
      </c>
      <c r="C98" s="2">
        <v>2022</v>
      </c>
      <c r="D98" s="3">
        <f t="shared" ref="D98:D119" ca="1" si="6">RANDBETWEEN(540000,780000)</f>
        <v>756496</v>
      </c>
      <c r="E98" s="4" t="s">
        <v>15</v>
      </c>
      <c r="F98" s="2" t="s">
        <v>20</v>
      </c>
      <c r="G98" s="6">
        <f t="shared" ref="G98:G119" ca="1" si="7">RANDBETWEEN(340000,680000)</f>
        <v>651069</v>
      </c>
      <c r="I98" s="1"/>
    </row>
    <row r="99" spans="1:9" x14ac:dyDescent="0.25">
      <c r="A99" s="5" t="s">
        <v>5</v>
      </c>
      <c r="B99" s="2">
        <v>3</v>
      </c>
      <c r="C99" s="2">
        <v>2022</v>
      </c>
      <c r="D99" s="3">
        <f t="shared" ca="1" si="6"/>
        <v>772575</v>
      </c>
      <c r="E99" s="4" t="s">
        <v>15</v>
      </c>
      <c r="F99" s="2" t="s">
        <v>20</v>
      </c>
      <c r="G99" s="6">
        <f t="shared" ca="1" si="7"/>
        <v>508303</v>
      </c>
      <c r="I99" s="1"/>
    </row>
    <row r="100" spans="1:9" x14ac:dyDescent="0.25">
      <c r="A100" s="5" t="s">
        <v>5</v>
      </c>
      <c r="B100" s="2">
        <v>4</v>
      </c>
      <c r="C100" s="2">
        <v>2022</v>
      </c>
      <c r="D100" s="3">
        <f t="shared" ca="1" si="6"/>
        <v>604894</v>
      </c>
      <c r="E100" s="4" t="s">
        <v>15</v>
      </c>
      <c r="F100" s="2" t="s">
        <v>20</v>
      </c>
      <c r="G100" s="6">
        <f t="shared" ca="1" si="7"/>
        <v>431695</v>
      </c>
      <c r="I100" s="1"/>
    </row>
    <row r="101" spans="1:9" x14ac:dyDescent="0.25">
      <c r="A101" s="5" t="s">
        <v>5</v>
      </c>
      <c r="B101" s="2">
        <v>5</v>
      </c>
      <c r="C101" s="2">
        <v>2022</v>
      </c>
      <c r="D101" s="3">
        <f t="shared" ca="1" si="6"/>
        <v>639455</v>
      </c>
      <c r="E101" s="4" t="s">
        <v>15</v>
      </c>
      <c r="F101" s="2" t="s">
        <v>20</v>
      </c>
      <c r="G101" s="6">
        <f t="shared" ca="1" si="7"/>
        <v>488245</v>
      </c>
      <c r="I101" s="1"/>
    </row>
    <row r="102" spans="1:9" x14ac:dyDescent="0.25">
      <c r="A102" s="5" t="s">
        <v>5</v>
      </c>
      <c r="B102" s="2">
        <v>6</v>
      </c>
      <c r="C102" s="2">
        <v>2022</v>
      </c>
      <c r="D102" s="3">
        <f t="shared" ca="1" si="6"/>
        <v>587492</v>
      </c>
      <c r="E102" s="4" t="s">
        <v>15</v>
      </c>
      <c r="F102" s="2" t="s">
        <v>20</v>
      </c>
      <c r="G102" s="6">
        <f t="shared" ca="1" si="7"/>
        <v>577161</v>
      </c>
      <c r="I102" s="1"/>
    </row>
    <row r="103" spans="1:9" x14ac:dyDescent="0.25">
      <c r="A103" s="5" t="s">
        <v>5</v>
      </c>
      <c r="B103" s="2">
        <v>7</v>
      </c>
      <c r="C103" s="2">
        <v>2022</v>
      </c>
      <c r="D103" s="3">
        <f t="shared" ca="1" si="6"/>
        <v>695277</v>
      </c>
      <c r="E103" s="4" t="s">
        <v>15</v>
      </c>
      <c r="F103" s="2" t="s">
        <v>20</v>
      </c>
      <c r="G103" s="6">
        <f t="shared" ca="1" si="7"/>
        <v>473168</v>
      </c>
      <c r="I103" s="1"/>
    </row>
    <row r="104" spans="1:9" x14ac:dyDescent="0.25">
      <c r="A104" s="5" t="s">
        <v>5</v>
      </c>
      <c r="B104" s="2">
        <v>8</v>
      </c>
      <c r="C104" s="2">
        <v>2022</v>
      </c>
      <c r="D104" s="3">
        <f t="shared" ca="1" si="6"/>
        <v>580608</v>
      </c>
      <c r="E104" s="4" t="s">
        <v>15</v>
      </c>
      <c r="F104" s="2" t="s">
        <v>20</v>
      </c>
      <c r="G104" s="6">
        <f t="shared" ca="1" si="7"/>
        <v>676850</v>
      </c>
      <c r="I104" s="1"/>
    </row>
    <row r="105" spans="1:9" x14ac:dyDescent="0.25">
      <c r="A105" s="5" t="s">
        <v>5</v>
      </c>
      <c r="B105" s="2">
        <v>9</v>
      </c>
      <c r="C105" s="2">
        <v>2022</v>
      </c>
      <c r="D105" s="3">
        <f t="shared" ca="1" si="6"/>
        <v>731551</v>
      </c>
      <c r="E105" s="4" t="s">
        <v>15</v>
      </c>
      <c r="F105" s="2" t="s">
        <v>20</v>
      </c>
      <c r="G105" s="6">
        <f t="shared" ca="1" si="7"/>
        <v>457644</v>
      </c>
    </row>
    <row r="106" spans="1:9" x14ac:dyDescent="0.25">
      <c r="A106" s="5" t="s">
        <v>5</v>
      </c>
      <c r="B106" s="2">
        <v>10</v>
      </c>
      <c r="C106" s="2">
        <v>2022</v>
      </c>
      <c r="D106" s="3">
        <f t="shared" ca="1" si="6"/>
        <v>744890</v>
      </c>
      <c r="E106" s="4" t="s">
        <v>15</v>
      </c>
      <c r="F106" s="2" t="s">
        <v>20</v>
      </c>
      <c r="G106" s="6">
        <f t="shared" ca="1" si="7"/>
        <v>668916</v>
      </c>
    </row>
    <row r="107" spans="1:9" x14ac:dyDescent="0.25">
      <c r="A107" s="5" t="s">
        <v>5</v>
      </c>
      <c r="B107" s="2">
        <v>11</v>
      </c>
      <c r="C107" s="2">
        <v>2022</v>
      </c>
      <c r="D107" s="3">
        <f t="shared" ca="1" si="6"/>
        <v>541298</v>
      </c>
      <c r="E107" s="4" t="s">
        <v>15</v>
      </c>
      <c r="F107" s="2" t="s">
        <v>20</v>
      </c>
      <c r="G107" s="6">
        <f t="shared" ca="1" si="7"/>
        <v>384996</v>
      </c>
    </row>
    <row r="108" spans="1:9" x14ac:dyDescent="0.25">
      <c r="A108" s="5" t="s">
        <v>5</v>
      </c>
      <c r="B108" s="2">
        <v>12</v>
      </c>
      <c r="C108" s="2">
        <v>2022</v>
      </c>
      <c r="D108" s="3">
        <f t="shared" ca="1" si="6"/>
        <v>653420</v>
      </c>
      <c r="E108" s="4" t="s">
        <v>15</v>
      </c>
      <c r="F108" s="2" t="s">
        <v>20</v>
      </c>
      <c r="G108" s="6">
        <f t="shared" ca="1" si="7"/>
        <v>414484</v>
      </c>
    </row>
    <row r="109" spans="1:9" x14ac:dyDescent="0.25">
      <c r="A109" s="5" t="s">
        <v>5</v>
      </c>
      <c r="B109" s="2">
        <v>1</v>
      </c>
      <c r="C109" s="2">
        <v>2022</v>
      </c>
      <c r="D109" s="3">
        <f t="shared" ca="1" si="6"/>
        <v>778936</v>
      </c>
      <c r="E109" s="4" t="s">
        <v>16</v>
      </c>
      <c r="F109" s="2" t="s">
        <v>20</v>
      </c>
      <c r="G109" s="6">
        <f t="shared" ca="1" si="7"/>
        <v>577110</v>
      </c>
    </row>
    <row r="110" spans="1:9" x14ac:dyDescent="0.25">
      <c r="A110" s="5" t="s">
        <v>5</v>
      </c>
      <c r="B110" s="2">
        <v>2</v>
      </c>
      <c r="C110" s="2">
        <v>2022</v>
      </c>
      <c r="D110" s="3">
        <f t="shared" ca="1" si="6"/>
        <v>613804</v>
      </c>
      <c r="E110" s="4" t="s">
        <v>15</v>
      </c>
      <c r="F110" s="2" t="s">
        <v>20</v>
      </c>
      <c r="G110" s="6">
        <f t="shared" ca="1" si="7"/>
        <v>612231</v>
      </c>
    </row>
    <row r="111" spans="1:9" x14ac:dyDescent="0.25">
      <c r="A111" s="5" t="s">
        <v>5</v>
      </c>
      <c r="B111" s="2">
        <v>3</v>
      </c>
      <c r="C111" s="2">
        <v>2022</v>
      </c>
      <c r="D111" s="3">
        <f t="shared" ca="1" si="6"/>
        <v>620302</v>
      </c>
      <c r="E111" s="4" t="s">
        <v>15</v>
      </c>
      <c r="F111" s="2" t="s">
        <v>20</v>
      </c>
      <c r="G111" s="6">
        <f t="shared" ca="1" si="7"/>
        <v>537443</v>
      </c>
    </row>
    <row r="112" spans="1:9" x14ac:dyDescent="0.25">
      <c r="A112" s="5" t="s">
        <v>5</v>
      </c>
      <c r="B112" s="2">
        <v>4</v>
      </c>
      <c r="C112" s="2">
        <v>2022</v>
      </c>
      <c r="D112" s="3">
        <f t="shared" ca="1" si="6"/>
        <v>732083</v>
      </c>
      <c r="E112" s="4" t="s">
        <v>15</v>
      </c>
      <c r="F112" s="2" t="s">
        <v>20</v>
      </c>
      <c r="G112" s="6">
        <f t="shared" ca="1" si="7"/>
        <v>616570</v>
      </c>
    </row>
    <row r="113" spans="1:7" x14ac:dyDescent="0.25">
      <c r="A113" s="5" t="s">
        <v>5</v>
      </c>
      <c r="B113" s="2">
        <v>5</v>
      </c>
      <c r="C113" s="2">
        <v>2022</v>
      </c>
      <c r="D113" s="3">
        <f t="shared" ca="1" si="6"/>
        <v>621994</v>
      </c>
      <c r="E113" s="4" t="s">
        <v>15</v>
      </c>
      <c r="F113" s="2" t="s">
        <v>20</v>
      </c>
      <c r="G113" s="6">
        <f t="shared" ca="1" si="7"/>
        <v>571504</v>
      </c>
    </row>
    <row r="114" spans="1:7" x14ac:dyDescent="0.25">
      <c r="A114" s="5" t="s">
        <v>5</v>
      </c>
      <c r="B114" s="2">
        <v>6</v>
      </c>
      <c r="C114" s="2">
        <v>2022</v>
      </c>
      <c r="D114" s="3">
        <f t="shared" ca="1" si="6"/>
        <v>685364</v>
      </c>
      <c r="E114" s="4" t="s">
        <v>15</v>
      </c>
      <c r="F114" s="2" t="s">
        <v>20</v>
      </c>
      <c r="G114" s="6">
        <f t="shared" ca="1" si="7"/>
        <v>493544</v>
      </c>
    </row>
    <row r="115" spans="1:7" x14ac:dyDescent="0.25">
      <c r="A115" s="5" t="s">
        <v>5</v>
      </c>
      <c r="B115" s="2">
        <v>7</v>
      </c>
      <c r="C115" s="2">
        <v>2022</v>
      </c>
      <c r="D115" s="3">
        <f t="shared" ca="1" si="6"/>
        <v>764595</v>
      </c>
      <c r="E115" s="4" t="s">
        <v>15</v>
      </c>
      <c r="F115" s="2" t="s">
        <v>20</v>
      </c>
      <c r="G115" s="6">
        <f t="shared" ca="1" si="7"/>
        <v>596532</v>
      </c>
    </row>
    <row r="116" spans="1:7" x14ac:dyDescent="0.25">
      <c r="A116" s="5" t="s">
        <v>5</v>
      </c>
      <c r="B116" s="2">
        <v>8</v>
      </c>
      <c r="C116" s="2">
        <v>2022</v>
      </c>
      <c r="D116" s="3">
        <f t="shared" ca="1" si="6"/>
        <v>586890</v>
      </c>
      <c r="E116" s="4" t="s">
        <v>15</v>
      </c>
      <c r="F116" s="2" t="s">
        <v>20</v>
      </c>
      <c r="G116" s="6">
        <f t="shared" ca="1" si="7"/>
        <v>491215</v>
      </c>
    </row>
    <row r="117" spans="1:7" x14ac:dyDescent="0.25">
      <c r="A117" s="5" t="s">
        <v>5</v>
      </c>
      <c r="B117" s="2">
        <v>10</v>
      </c>
      <c r="C117" s="2">
        <v>2022</v>
      </c>
      <c r="D117" s="3">
        <f t="shared" ca="1" si="6"/>
        <v>644989</v>
      </c>
      <c r="E117" s="4" t="s">
        <v>15</v>
      </c>
      <c r="F117" s="2" t="s">
        <v>20</v>
      </c>
      <c r="G117" s="6">
        <f t="shared" ca="1" si="7"/>
        <v>341199</v>
      </c>
    </row>
    <row r="118" spans="1:7" x14ac:dyDescent="0.25">
      <c r="A118" s="5" t="s">
        <v>5</v>
      </c>
      <c r="B118" s="2">
        <v>11</v>
      </c>
      <c r="C118" s="2">
        <v>2022</v>
      </c>
      <c r="D118" s="3">
        <f t="shared" ca="1" si="6"/>
        <v>715478</v>
      </c>
      <c r="E118" s="4" t="s">
        <v>15</v>
      </c>
      <c r="F118" s="2" t="s">
        <v>20</v>
      </c>
      <c r="G118" s="6">
        <f t="shared" ca="1" si="7"/>
        <v>646166</v>
      </c>
    </row>
    <row r="119" spans="1:7" x14ac:dyDescent="0.25">
      <c r="A119" s="5" t="s">
        <v>5</v>
      </c>
      <c r="B119" s="2">
        <v>12</v>
      </c>
      <c r="C119" s="2">
        <v>2022</v>
      </c>
      <c r="D119" s="3">
        <f t="shared" ca="1" si="6"/>
        <v>587986</v>
      </c>
      <c r="E119" s="4" t="s">
        <v>15</v>
      </c>
      <c r="F119" s="2" t="s">
        <v>20</v>
      </c>
      <c r="G119" s="6">
        <f t="shared" ca="1" si="7"/>
        <v>559130</v>
      </c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4B63E-1894-4652-85E9-F78787AEAC9A}">
  <sheetPr codeName="Planilha3"/>
  <dimension ref="A1:E13"/>
  <sheetViews>
    <sheetView workbookViewId="0">
      <selection activeCell="E17" sqref="E17"/>
    </sheetView>
  </sheetViews>
  <sheetFormatPr defaultRowHeight="15" x14ac:dyDescent="0.25"/>
  <cols>
    <col min="1" max="1" width="18.7109375" style="5" bestFit="1" customWidth="1"/>
    <col min="2" max="3" width="8.7109375" style="5"/>
    <col min="4" max="4" width="18.7109375" customWidth="1"/>
    <col min="5" max="5" width="20.28515625" bestFit="1" customWidth="1"/>
  </cols>
  <sheetData>
    <row r="1" spans="1:5" x14ac:dyDescent="0.25">
      <c r="A1" s="5" t="s">
        <v>8</v>
      </c>
      <c r="B1" s="5" t="s">
        <v>9</v>
      </c>
      <c r="C1" s="5" t="s">
        <v>10</v>
      </c>
      <c r="D1" s="5" t="s">
        <v>25</v>
      </c>
      <c r="E1" s="5" t="s">
        <v>26</v>
      </c>
    </row>
    <row r="2" spans="1:5" x14ac:dyDescent="0.25">
      <c r="A2" s="5" t="s">
        <v>40</v>
      </c>
      <c r="B2" s="5" cm="1">
        <f t="array" ref="B2:B3">_xlfn.UNIQUE(Faturamento[ANO])</f>
        <v>2022</v>
      </c>
      <c r="C2" s="5" cm="1">
        <f t="array" ref="C2:C13">_xlfn.UNIQUE(Faturamento[MÊS])</f>
        <v>1</v>
      </c>
      <c r="D2" s="5" t="s">
        <v>40</v>
      </c>
      <c r="E2" s="5" t="s">
        <v>40</v>
      </c>
    </row>
    <row r="3" spans="1:5" x14ac:dyDescent="0.25">
      <c r="A3" s="5" t="str" cm="1">
        <f t="array" ref="A3:A6">_xlfn.UNIQUE(Faturamento[FILIAL])</f>
        <v>São Paulo</v>
      </c>
      <c r="B3" s="5">
        <v>2021</v>
      </c>
      <c r="C3" s="5">
        <v>2</v>
      </c>
      <c r="D3" t="str" cm="1">
        <f t="array" ref="D3:D7">_xlfn.UNIQUE(Faturamento[PRODUTOS VENDIDOS])</f>
        <v>Produto 1</v>
      </c>
      <c r="E3" t="str" cm="1">
        <f t="array" ref="E3:E5">_xlfn.UNIQUE(Faturamento[CLIENTES CADASTRADOS])</f>
        <v>CHOAM</v>
      </c>
    </row>
    <row r="4" spans="1:5" x14ac:dyDescent="0.25">
      <c r="A4" s="5" t="str">
        <v>Rio de Janeiro</v>
      </c>
      <c r="C4" s="5">
        <v>3</v>
      </c>
      <c r="D4" t="str">
        <v>Produto 2</v>
      </c>
      <c r="E4" t="str">
        <v>Acme Corp.</v>
      </c>
    </row>
    <row r="5" spans="1:5" x14ac:dyDescent="0.25">
      <c r="A5" s="5" t="str">
        <v>São José dos Campos</v>
      </c>
      <c r="C5" s="5">
        <v>4</v>
      </c>
      <c r="D5" t="str">
        <v>Produto 3</v>
      </c>
      <c r="E5" t="str">
        <v>Sirius Cybernetics Corp.</v>
      </c>
    </row>
    <row r="6" spans="1:5" x14ac:dyDescent="0.25">
      <c r="A6" s="5" t="str">
        <v>Manaus</v>
      </c>
      <c r="C6" s="5">
        <v>5</v>
      </c>
      <c r="D6" t="str">
        <v>Produto 4</v>
      </c>
    </row>
    <row r="7" spans="1:5" x14ac:dyDescent="0.25">
      <c r="C7" s="5">
        <v>6</v>
      </c>
      <c r="D7" t="str">
        <v>Produto 5</v>
      </c>
    </row>
    <row r="8" spans="1:5" x14ac:dyDescent="0.25">
      <c r="C8" s="5">
        <v>7</v>
      </c>
    </row>
    <row r="9" spans="1:5" x14ac:dyDescent="0.25">
      <c r="C9" s="5">
        <v>8</v>
      </c>
    </row>
    <row r="10" spans="1:5" x14ac:dyDescent="0.25">
      <c r="C10" s="5">
        <v>9</v>
      </c>
    </row>
    <row r="11" spans="1:5" x14ac:dyDescent="0.25">
      <c r="C11" s="5">
        <v>10</v>
      </c>
    </row>
    <row r="12" spans="1:5" x14ac:dyDescent="0.25">
      <c r="C12" s="5">
        <v>11</v>
      </c>
    </row>
    <row r="13" spans="1:5" x14ac:dyDescent="0.25">
      <c r="C13" s="5">
        <v>12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4902D-BF4C-4831-B5CD-263A5D3B3DD0}">
  <sheetPr codeName="Planilha4"/>
  <dimension ref="A2:I16"/>
  <sheetViews>
    <sheetView workbookViewId="0">
      <selection activeCell="D14" sqref="D14"/>
    </sheetView>
  </sheetViews>
  <sheetFormatPr defaultRowHeight="15" x14ac:dyDescent="0.25"/>
  <cols>
    <col min="1" max="1" width="8.42578125" bestFit="1" customWidth="1"/>
    <col min="2" max="2" width="16.5703125" bestFit="1" customWidth="1"/>
    <col min="4" max="4" width="17" customWidth="1"/>
    <col min="6" max="6" width="13.28515625" customWidth="1"/>
    <col min="7" max="7" width="12.42578125" style="5" customWidth="1"/>
    <col min="9" max="9" width="17" customWidth="1"/>
  </cols>
  <sheetData>
    <row r="2" spans="1:9" x14ac:dyDescent="0.25">
      <c r="F2" t="s">
        <v>9</v>
      </c>
      <c r="G2" s="5" t="str">
        <f t="shared" ref="G2:G4" si="0">IF(I2="","",IF(I2="Todos","*",I2))</f>
        <v>2022</v>
      </c>
      <c r="H2">
        <v>1</v>
      </c>
      <c r="I2" t="s">
        <v>41</v>
      </c>
    </row>
    <row r="3" spans="1:9" x14ac:dyDescent="0.25">
      <c r="A3" t="s">
        <v>23</v>
      </c>
      <c r="B3" s="7">
        <f ca="1">SUM(B5:B16)</f>
        <v>7588651</v>
      </c>
      <c r="C3" t="s">
        <v>24</v>
      </c>
      <c r="D3" s="7">
        <f ca="1">SUM(D5:D16)</f>
        <v>6914575</v>
      </c>
      <c r="F3" t="s">
        <v>8</v>
      </c>
      <c r="G3" s="5" t="str">
        <f t="shared" si="0"/>
        <v>São Paulo</v>
      </c>
      <c r="H3">
        <v>2</v>
      </c>
      <c r="I3" t="s">
        <v>4</v>
      </c>
    </row>
    <row r="4" spans="1:9" x14ac:dyDescent="0.25">
      <c r="A4" t="s">
        <v>10</v>
      </c>
      <c r="B4" t="s">
        <v>11</v>
      </c>
      <c r="C4" t="s">
        <v>10</v>
      </c>
      <c r="D4" t="s">
        <v>39</v>
      </c>
      <c r="F4" s="5" t="s">
        <v>25</v>
      </c>
      <c r="G4" s="5" t="str">
        <f t="shared" si="0"/>
        <v>*</v>
      </c>
      <c r="H4">
        <v>1</v>
      </c>
      <c r="I4" t="s">
        <v>40</v>
      </c>
    </row>
    <row r="5" spans="1:9" x14ac:dyDescent="0.25">
      <c r="A5" s="8">
        <v>1</v>
      </c>
      <c r="B5" s="7">
        <f ca="1">SUMIFS(Faturamento[FATURAMENTO],Faturamento[ANO],Base_Grafico!$G$2,Faturamento[MÊS],MONTH(Base_Grafico!A5),Faturamento[PRODUTOS VENDIDOS],Base_Grafico!$G$4,Faturamento[CLIENTES CADASTRADOS],Base_Grafico!$G$5,Faturamento[FILIAL],Base_Grafico!$G$3)</f>
        <v>664750</v>
      </c>
      <c r="C5" t="s">
        <v>27</v>
      </c>
      <c r="D5" s="7">
        <f ca="1">SUMIFS(Faturamento[INVESTIMENTO MARKETING],Faturamento[ANO],Base_Grafico!$G$2,Faturamento[MÊS],MONTH(Base_Grafico!A5),Faturamento[PRODUTOS VENDIDOS],Base_Grafico!$G$4,Faturamento[CLIENTES CADASTRADOS],Base_Grafico!$G$5,Faturamento[FILIAL],Base_Grafico!$G$3)</f>
        <v>662823</v>
      </c>
      <c r="F5" s="5" t="s">
        <v>26</v>
      </c>
      <c r="G5" s="5" t="str">
        <f>IF(I5="","",IF(I5="Todos","*",I5))</f>
        <v>*</v>
      </c>
      <c r="H5">
        <v>3</v>
      </c>
      <c r="I5" t="s">
        <v>40</v>
      </c>
    </row>
    <row r="6" spans="1:9" x14ac:dyDescent="0.25">
      <c r="A6" s="8">
        <v>32</v>
      </c>
      <c r="B6" s="7">
        <f ca="1">SUMIFS(Faturamento[FATURAMENTO],Faturamento[ANO],Base_Grafico!$G$2,Faturamento[MÊS],MONTH(Base_Grafico!A6),Faturamento[PRODUTOS VENDIDOS],Base_Grafico!$G$4,Faturamento[CLIENTES CADASTRADOS],Base_Grafico!$G$5,Faturamento[FILIAL],Base_Grafico!$G$3)</f>
        <v>686093</v>
      </c>
      <c r="C6" t="s">
        <v>28</v>
      </c>
      <c r="D6" s="7">
        <f ca="1">SUMIFS(Faturamento[INVESTIMENTO MARKETING],Faturamento[ANO],Base_Grafico!$G$2,Faturamento[MÊS],MONTH(Base_Grafico!A6),Faturamento[PRODUTOS VENDIDOS],Base_Grafico!$G$4,Faturamento[CLIENTES CADASTRADOS],Base_Grafico!$G$5,Faturamento[FILIAL],Base_Grafico!$G$3)</f>
        <v>536863</v>
      </c>
    </row>
    <row r="7" spans="1:9" x14ac:dyDescent="0.25">
      <c r="A7" s="8">
        <v>61</v>
      </c>
      <c r="B7" s="7">
        <f ca="1">SUMIFS(Faturamento[FATURAMENTO],Faturamento[ANO],Base_Grafico!$G$2,Faturamento[MÊS],MONTH(Base_Grafico!A7),Faturamento[PRODUTOS VENDIDOS],Base_Grafico!$G$4,Faturamento[CLIENTES CADASTRADOS],Base_Grafico!$G$5,Faturamento[FILIAL],Base_Grafico!$G$3)</f>
        <v>672890</v>
      </c>
      <c r="C7" t="s">
        <v>29</v>
      </c>
      <c r="D7" s="7">
        <f ca="1">SUMIFS(Faturamento[INVESTIMENTO MARKETING],Faturamento[ANO],Base_Grafico!$G$2,Faturamento[MÊS],MONTH(Base_Grafico!A7),Faturamento[PRODUTOS VENDIDOS],Base_Grafico!$G$4,Faturamento[CLIENTES CADASTRADOS],Base_Grafico!$G$5,Faturamento[FILIAL],Base_Grafico!$G$3)</f>
        <v>597302</v>
      </c>
    </row>
    <row r="8" spans="1:9" x14ac:dyDescent="0.25">
      <c r="A8" s="8">
        <v>92</v>
      </c>
      <c r="B8" s="7">
        <f ca="1">SUMIFS(Faturamento[FATURAMENTO],Faturamento[ANO],Base_Grafico!$G$2,Faturamento[MÊS],MONTH(Base_Grafico!A8),Faturamento[PRODUTOS VENDIDOS],Base_Grafico!$G$4,Faturamento[CLIENTES CADASTRADOS],Base_Grafico!$G$5,Faturamento[FILIAL],Base_Grafico!$G$3)</f>
        <v>659517</v>
      </c>
      <c r="C8" t="s">
        <v>30</v>
      </c>
      <c r="D8" s="7">
        <f ca="1">SUMIFS(Faturamento[INVESTIMENTO MARKETING],Faturamento[ANO],Base_Grafico!$G$2,Faturamento[MÊS],MONTH(Base_Grafico!A8),Faturamento[PRODUTOS VENDIDOS],Base_Grafico!$G$4,Faturamento[CLIENTES CADASTRADOS],Base_Grafico!$G$5,Faturamento[FILIAL],Base_Grafico!$G$3)</f>
        <v>383188</v>
      </c>
    </row>
    <row r="9" spans="1:9" x14ac:dyDescent="0.25">
      <c r="A9" s="8">
        <v>122</v>
      </c>
      <c r="B9" s="7">
        <f ca="1">SUMIFS(Faturamento[FATURAMENTO],Faturamento[ANO],Base_Grafico!$G$2,Faturamento[MÊS],MONTH(Base_Grafico!A9),Faturamento[PRODUTOS VENDIDOS],Base_Grafico!$G$4,Faturamento[CLIENTES CADASTRADOS],Base_Grafico!$G$5,Faturamento[FILIAL],Base_Grafico!$G$3)</f>
        <v>607943</v>
      </c>
      <c r="C9" t="s">
        <v>31</v>
      </c>
      <c r="D9" s="7">
        <f ca="1">SUMIFS(Faturamento[INVESTIMENTO MARKETING],Faturamento[ANO],Base_Grafico!$G$2,Faturamento[MÊS],MONTH(Base_Grafico!A9),Faturamento[PRODUTOS VENDIDOS],Base_Grafico!$G$4,Faturamento[CLIENTES CADASTRADOS],Base_Grafico!$G$5,Faturamento[FILIAL],Base_Grafico!$G$3)</f>
        <v>431268</v>
      </c>
    </row>
    <row r="10" spans="1:9" x14ac:dyDescent="0.25">
      <c r="A10" s="8">
        <v>153</v>
      </c>
      <c r="B10" s="7">
        <f ca="1">SUMIFS(Faturamento[FATURAMENTO],Faturamento[ANO],Base_Grafico!$G$2,Faturamento[MÊS],MONTH(Base_Grafico!A10),Faturamento[PRODUTOS VENDIDOS],Base_Grafico!$G$4,Faturamento[CLIENTES CADASTRADOS],Base_Grafico!$G$5,Faturamento[FILIAL],Base_Grafico!$G$3)</f>
        <v>579955</v>
      </c>
      <c r="C10" t="s">
        <v>32</v>
      </c>
      <c r="D10" s="7">
        <f ca="1">SUMIFS(Faturamento[INVESTIMENTO MARKETING],Faturamento[ANO],Base_Grafico!$G$2,Faturamento[MÊS],MONTH(Base_Grafico!A10),Faturamento[PRODUTOS VENDIDOS],Base_Grafico!$G$4,Faturamento[CLIENTES CADASTRADOS],Base_Grafico!$G$5,Faturamento[FILIAL],Base_Grafico!$G$3)</f>
        <v>621415</v>
      </c>
    </row>
    <row r="11" spans="1:9" x14ac:dyDescent="0.25">
      <c r="A11" s="8">
        <v>183</v>
      </c>
      <c r="B11" s="7">
        <f ca="1">SUMIFS(Faturamento[FATURAMENTO],Faturamento[ANO],Base_Grafico!$G$2,Faturamento[MÊS],MONTH(Base_Grafico!A11),Faturamento[PRODUTOS VENDIDOS],Base_Grafico!$G$4,Faturamento[CLIENTES CADASTRADOS],Base_Grafico!$G$5,Faturamento[FILIAL],Base_Grafico!$G$3)</f>
        <v>551198</v>
      </c>
      <c r="C11" t="s">
        <v>33</v>
      </c>
      <c r="D11" s="7">
        <f ca="1">SUMIFS(Faturamento[INVESTIMENTO MARKETING],Faturamento[ANO],Base_Grafico!$G$2,Faturamento[MÊS],MONTH(Base_Grafico!A11),Faturamento[PRODUTOS VENDIDOS],Base_Grafico!$G$4,Faturamento[CLIENTES CADASTRADOS],Base_Grafico!$G$5,Faturamento[FILIAL],Base_Grafico!$G$3)</f>
        <v>600937</v>
      </c>
    </row>
    <row r="12" spans="1:9" x14ac:dyDescent="0.25">
      <c r="A12" s="8">
        <v>214</v>
      </c>
      <c r="B12" s="7">
        <f ca="1">SUMIFS(Faturamento[FATURAMENTO],Faturamento[ANO],Base_Grafico!$G$2,Faturamento[MÊS],MONTH(Base_Grafico!A12),Faturamento[PRODUTOS VENDIDOS],Base_Grafico!$G$4,Faturamento[CLIENTES CADASTRADOS],Base_Grafico!$G$5,Faturamento[FILIAL],Base_Grafico!$G$3)</f>
        <v>613191</v>
      </c>
      <c r="C12" t="s">
        <v>34</v>
      </c>
      <c r="D12" s="7">
        <f ca="1">SUMIFS(Faturamento[INVESTIMENTO MARKETING],Faturamento[ANO],Base_Grafico!$G$2,Faturamento[MÊS],MONTH(Base_Grafico!A12),Faturamento[PRODUTOS VENDIDOS],Base_Grafico!$G$4,Faturamento[CLIENTES CADASTRADOS],Base_Grafico!$G$5,Faturamento[FILIAL],Base_Grafico!$G$3)</f>
        <v>545916</v>
      </c>
    </row>
    <row r="13" spans="1:9" x14ac:dyDescent="0.25">
      <c r="A13" s="8">
        <v>245</v>
      </c>
      <c r="B13" s="7">
        <f ca="1">SUMIFS(Faturamento[FATURAMENTO],Faturamento[ANO],Base_Grafico!$G$2,Faturamento[MÊS],MONTH(Base_Grafico!A13),Faturamento[PRODUTOS VENDIDOS],Base_Grafico!$G$4,Faturamento[CLIENTES CADASTRADOS],Base_Grafico!$G$5,Faturamento[FILIAL],Base_Grafico!$G$3)</f>
        <v>621795</v>
      </c>
      <c r="C13" t="s">
        <v>35</v>
      </c>
      <c r="D13" s="7">
        <f ca="1">SUMIFS(Faturamento[INVESTIMENTO MARKETING],Faturamento[ANO],Base_Grafico!$G$2,Faturamento[MÊS],MONTH(Base_Grafico!A13),Faturamento[PRODUTOS VENDIDOS],Base_Grafico!$G$4,Faturamento[CLIENTES CADASTRADOS],Base_Grafico!$G$5,Faturamento[FILIAL],Base_Grafico!$G$3)</f>
        <v>666573</v>
      </c>
    </row>
    <row r="14" spans="1:9" x14ac:dyDescent="0.25">
      <c r="A14" s="8">
        <v>275</v>
      </c>
      <c r="B14" s="7">
        <f ca="1">SUMIFS(Faturamento[FATURAMENTO],Faturamento[ANO],Base_Grafico!$G$2,Faturamento[MÊS],MONTH(Base_Grafico!A14),Faturamento[PRODUTOS VENDIDOS],Base_Grafico!$G$4,Faturamento[CLIENTES CADASTRADOS],Base_Grafico!$G$5,Faturamento[FILIAL],Base_Grafico!$G$3)</f>
        <v>595487</v>
      </c>
      <c r="C14" t="s">
        <v>36</v>
      </c>
      <c r="D14" s="7">
        <f ca="1">SUMIFS(Faturamento[INVESTIMENTO MARKETING],Faturamento[ANO],Base_Grafico!$G$2,Faturamento[MÊS],MONTH(Base_Grafico!A14),Faturamento[PRODUTOS VENDIDOS],Base_Grafico!$G$4,Faturamento[CLIENTES CADASTRADOS],Base_Grafico!$G$5,Faturamento[FILIAL],Base_Grafico!$G$3)</f>
        <v>664437</v>
      </c>
    </row>
    <row r="15" spans="1:9" x14ac:dyDescent="0.25">
      <c r="A15" s="8">
        <v>306</v>
      </c>
      <c r="B15" s="7">
        <f ca="1">SUMIFS(Faturamento[FATURAMENTO],Faturamento[ANO],Base_Grafico!$G$2,Faturamento[MÊS],MONTH(Base_Grafico!A15),Faturamento[PRODUTOS VENDIDOS],Base_Grafico!$G$4,Faturamento[CLIENTES CADASTRADOS],Base_Grafico!$G$5,Faturamento[FILIAL],Base_Grafico!$G$3)</f>
        <v>605055</v>
      </c>
      <c r="C15" t="s">
        <v>37</v>
      </c>
      <c r="D15" s="7">
        <f ca="1">SUMIFS(Faturamento[INVESTIMENTO MARKETING],Faturamento[ANO],Base_Grafico!$G$2,Faturamento[MÊS],MONTH(Base_Grafico!A15),Faturamento[PRODUTOS VENDIDOS],Base_Grafico!$G$4,Faturamento[CLIENTES CADASTRADOS],Base_Grafico!$G$5,Faturamento[FILIAL],Base_Grafico!$G$3)</f>
        <v>561221</v>
      </c>
    </row>
    <row r="16" spans="1:9" x14ac:dyDescent="0.25">
      <c r="A16" s="8">
        <v>336</v>
      </c>
      <c r="B16" s="7">
        <f ca="1">SUMIFS(Faturamento[FATURAMENTO],Faturamento[ANO],Base_Grafico!$G$2,Faturamento[MÊS],MONTH(Base_Grafico!A16),Faturamento[PRODUTOS VENDIDOS],Base_Grafico!$G$4,Faturamento[CLIENTES CADASTRADOS],Base_Grafico!$G$5,Faturamento[FILIAL],Base_Grafico!$G$3)</f>
        <v>730777</v>
      </c>
      <c r="C16" t="s">
        <v>38</v>
      </c>
      <c r="D16" s="7">
        <f ca="1">SUMIFS(Faturamento[INVESTIMENTO MARKETING],Faturamento[ANO],Base_Grafico!$G$2,Faturamento[MÊS],MONTH(Base_Grafico!A16),Faturamento[PRODUTOS VENDIDOS],Base_Grafico!$G$4,Faturamento[CLIENTES CADASTRADOS],Base_Grafico!$G$5,Faturamento[FILIAL],Base_Grafico!$G$3)</f>
        <v>642632</v>
      </c>
    </row>
  </sheetData>
  <phoneticPr fontId="2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Zé Planilha</vt:lpstr>
      <vt:lpstr>KPI</vt:lpstr>
      <vt:lpstr>Base</vt:lpstr>
      <vt:lpstr>Controle</vt:lpstr>
      <vt:lpstr>Base_Grafico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Zeplanilha</dc:creator>
  <cp:lastModifiedBy>Matheus Soares</cp:lastModifiedBy>
  <dcterms:created xsi:type="dcterms:W3CDTF">2022-03-09T00:36:36Z</dcterms:created>
  <dcterms:modified xsi:type="dcterms:W3CDTF">2023-02-17T08:29:10Z</dcterms:modified>
</cp:coreProperties>
</file>