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 ZEPLANILHA\02. Zeplanilha 3.0\12. Downloads &amp; Artigos\03. Minhas planilhas\11. Estoque de Segurança\"/>
    </mc:Choice>
  </mc:AlternateContent>
  <xr:revisionPtr revIDLastSave="0" documentId="13_ncr:1_{FDA5EF97-688B-4882-97DE-0E806CE0BE3B}" xr6:coauthVersionLast="47" xr6:coauthVersionMax="47" xr10:uidLastSave="{00000000-0000-0000-0000-000000000000}"/>
  <workbookProtection workbookAlgorithmName="SHA-512" workbookHashValue="x3yluiitlTK9vH+LaPmWaZNiQHevQCt1hjkG0zsbuia8GFI3sj5pZ199yXeK9dRokxfbpfCdUAsYHx+wPtZH5A==" workbookSaltValue="Vjzgka9FmCU9W7m8B35hFg==" workbookSpinCount="100000" lockStructure="1"/>
  <bookViews>
    <workbookView xWindow="28680" yWindow="1080" windowWidth="29040" windowHeight="16440" xr2:uid="{E557CF8A-B9CF-47D0-A390-3121355FE650}"/>
  </bookViews>
  <sheets>
    <sheet name="Cálculo de Estoque de Seguranç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6" i="1" l="1"/>
  <c r="D35" i="1" l="1"/>
  <c r="D36" i="1" s="1"/>
  <c r="D28" i="1"/>
  <c r="D27" i="1"/>
  <c r="C35" i="1"/>
  <c r="F27" i="1"/>
  <c r="E35" i="1"/>
  <c r="E29" i="1"/>
  <c r="E28" i="1"/>
  <c r="C36" i="1" l="1"/>
  <c r="E36" i="1" s="1"/>
  <c r="F35" i="1"/>
  <c r="D29" i="1"/>
  <c r="C34" i="1"/>
  <c r="D34" i="1" s="1"/>
  <c r="E34" i="1" l="1"/>
  <c r="F36" i="1"/>
  <c r="F29" i="1"/>
  <c r="F28" i="1"/>
  <c r="F34" i="1" l="1"/>
</calcChain>
</file>

<file path=xl/sharedStrings.xml><?xml version="1.0" encoding="utf-8"?>
<sst xmlns="http://schemas.openxmlformats.org/spreadsheetml/2006/main" count="13" uniqueCount="11">
  <si>
    <t>Cálculo de Estoque de Segurança</t>
  </si>
  <si>
    <t>un</t>
  </si>
  <si>
    <t>Tempo de Fabricação</t>
  </si>
  <si>
    <t>dias</t>
  </si>
  <si>
    <t>Tempo de Frete</t>
  </si>
  <si>
    <t>Estoque de Segurança</t>
  </si>
  <si>
    <t>Dia</t>
  </si>
  <si>
    <t>Estoque</t>
  </si>
  <si>
    <t>Entrada</t>
  </si>
  <si>
    <t>Estoque Total</t>
  </si>
  <si>
    <t>Consumo diário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</si>
</sst>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rgb="FFFC4564"/>
      <name val="Calibri"/>
      <family val="2"/>
      <scheme val="minor"/>
    </font>
    <font>
      <sz val="11"/>
      <color rgb="FFF5F7F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C28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8F87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0" xfId="0" applyFill="1" applyProtection="1"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center"/>
      <protection hidden="1"/>
    </xf>
    <xf numFmtId="0" fontId="7" fillId="3" borderId="0" xfId="0" applyFont="1" applyFill="1" applyProtection="1">
      <protection hidden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288"/>
      <color rgb="FF708F87"/>
      <color rgb="FFF5F7FB"/>
      <color rgb="FFFC456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Gráfico Estoque</a:t>
            </a:r>
            <a:r>
              <a:rPr lang="pt-BR" sz="2400" b="1" baseline="0"/>
              <a:t> x Dias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43383881917516"/>
          <c:y val="0.15453830310871197"/>
          <c:w val="0.86537576874196998"/>
          <c:h val="0.6723235557093825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gradFill>
                <a:gsLst>
                  <a:gs pos="0">
                    <a:srgbClr val="00C288"/>
                  </a:gs>
                  <a:gs pos="100000">
                    <a:srgbClr val="FC4564"/>
                  </a:gs>
                </a:gsLst>
                <a:lin ang="5400000" scaled="1"/>
              </a:gradFill>
              <a:round/>
            </a:ln>
            <a:effectLst/>
          </c:spPr>
          <c:marker>
            <c:symbol val="none"/>
          </c:marker>
          <c:cat>
            <c:numRef>
              <c:f>'Cálculo de Estoque de Segurança'!$C$27:$C$36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</c:numCache>
            </c:numRef>
          </c:cat>
          <c:val>
            <c:numRef>
              <c:f>'Cálculo de Estoque de Segurança'!$F$27:$F$36</c:f>
              <c:numCache>
                <c:formatCode>General</c:formatCode>
                <c:ptCount val="10"/>
                <c:pt idx="0">
                  <c:v>80</c:v>
                </c:pt>
                <c:pt idx="1">
                  <c:v>60</c:v>
                </c:pt>
                <c:pt idx="2">
                  <c:v>40</c:v>
                </c:pt>
                <c:pt idx="7">
                  <c:v>20</c:v>
                </c:pt>
                <c:pt idx="8">
                  <c:v>80</c:v>
                </c:pt>
                <c:pt idx="9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E-4821-BC7C-566685F69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855295"/>
        <c:axId val="1214855775"/>
      </c:lineChart>
      <c:dateAx>
        <c:axId val="1214855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Período</a:t>
                </a:r>
                <a:r>
                  <a:rPr lang="pt-BR" baseline="0"/>
                  <a:t> [dias]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0.86019815943365763"/>
              <c:y val="0.92096332151115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4855775"/>
        <c:crosses val="autoZero"/>
        <c:auto val="0"/>
        <c:lblOffset val="100"/>
        <c:baseTimeUnit val="days"/>
      </c:dateAx>
      <c:valAx>
        <c:axId val="121485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Quantidade em Estqoue</a:t>
                </a:r>
              </a:p>
            </c:rich>
          </c:tx>
          <c:layout>
            <c:manualLayout>
              <c:xMode val="edge"/>
              <c:yMode val="edge"/>
              <c:x val="2.7284386319122885E-2"/>
              <c:y val="0.4587626121805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4855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C288"/>
      </a:solidFill>
      <a:round/>
    </a:ln>
    <a:effectLst>
      <a:outerShdw blurRad="63500" sx="101000" sy="101000" algn="ctr" rotWithShape="0">
        <a:prstClr val="black">
          <a:alpha val="2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zeplanilha.com/estoque?utm_source=plan&amp;utm_campaign=estoqmin" TargetMode="External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800100</xdr:colOff>
      <xdr:row>2</xdr:row>
      <xdr:rowOff>161925</xdr:rowOff>
    </xdr:from>
    <xdr:to>
      <xdr:col>3</xdr:col>
      <xdr:colOff>488501</xdr:colOff>
      <xdr:row>4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C606843-D693-D7FA-A1E7-67E6C03FE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542925"/>
          <a:ext cx="2041076" cy="381000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23</xdr:row>
      <xdr:rowOff>95250</xdr:rowOff>
    </xdr:from>
    <xdr:to>
      <xdr:col>7</xdr:col>
      <xdr:colOff>19050</xdr:colOff>
      <xdr:row>37</xdr:row>
      <xdr:rowOff>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2F25DC87-D925-B98A-29AB-3471997E2479}"/>
            </a:ext>
          </a:extLst>
        </xdr:cNvPr>
        <xdr:cNvSpPr/>
      </xdr:nvSpPr>
      <xdr:spPr>
        <a:xfrm>
          <a:off x="552450" y="4733925"/>
          <a:ext cx="7181850" cy="25717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1266825</xdr:colOff>
      <xdr:row>26</xdr:row>
      <xdr:rowOff>114300</xdr:rowOff>
    </xdr:from>
    <xdr:to>
      <xdr:col>11</xdr:col>
      <xdr:colOff>400050</xdr:colOff>
      <xdr:row>26</xdr:row>
      <xdr:rowOff>114300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94938C6C-1625-140F-43E5-556B7B5C1CD8}"/>
            </a:ext>
          </a:extLst>
        </xdr:cNvPr>
        <xdr:cNvCxnSpPr/>
      </xdr:nvCxnSpPr>
      <xdr:spPr>
        <a:xfrm>
          <a:off x="6629400" y="5324475"/>
          <a:ext cx="3924300" cy="0"/>
        </a:xfrm>
        <a:prstGeom prst="straightConnector1">
          <a:avLst/>
        </a:prstGeom>
        <a:ln>
          <a:solidFill>
            <a:srgbClr val="708F87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63578</xdr:colOff>
      <xdr:row>26</xdr:row>
      <xdr:rowOff>104775</xdr:rowOff>
    </xdr:from>
    <xdr:ext cx="1625445" cy="26456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2B682EF3-0CF9-759E-C0E8-854B8501F25D}"/>
            </a:ext>
          </a:extLst>
        </xdr:cNvPr>
        <xdr:cNvSpPr txBox="1"/>
      </xdr:nvSpPr>
      <xdr:spPr>
        <a:xfrm>
          <a:off x="7778828" y="5314950"/>
          <a:ext cx="16254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C288"/>
              </a:solidFill>
            </a:rPr>
            <a:t>PERÍODO</a:t>
          </a:r>
          <a:r>
            <a:rPr lang="pt-BR" sz="1100" b="1" baseline="0">
              <a:solidFill>
                <a:srgbClr val="00C288"/>
              </a:solidFill>
            </a:rPr>
            <a:t> DE REPOSIÇÃO</a:t>
          </a:r>
          <a:endParaRPr lang="pt-BR" sz="1100" b="1">
            <a:solidFill>
              <a:srgbClr val="00C288"/>
            </a:solidFill>
          </a:endParaRPr>
        </a:p>
      </xdr:txBody>
    </xdr:sp>
    <xdr:clientData/>
  </xdr:oneCellAnchor>
  <xdr:twoCellAnchor editAs="oneCell">
    <xdr:from>
      <xdr:col>11</xdr:col>
      <xdr:colOff>200026</xdr:colOff>
      <xdr:row>0</xdr:row>
      <xdr:rowOff>57151</xdr:rowOff>
    </xdr:from>
    <xdr:to>
      <xdr:col>14</xdr:col>
      <xdr:colOff>142876</xdr:colOff>
      <xdr:row>7</xdr:row>
      <xdr:rowOff>8726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827FEF-389F-0A2D-9E0A-C7407AF18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6" y="57151"/>
          <a:ext cx="1771650" cy="1427950"/>
        </a:xfrm>
        <a:prstGeom prst="rect">
          <a:avLst/>
        </a:prstGeom>
      </xdr:spPr>
    </xdr:pic>
    <xdr:clientData/>
  </xdr:twoCellAnchor>
  <xdr:twoCellAnchor>
    <xdr:from>
      <xdr:col>6</xdr:col>
      <xdr:colOff>685800</xdr:colOff>
      <xdr:row>2</xdr:row>
      <xdr:rowOff>104775</xdr:rowOff>
    </xdr:from>
    <xdr:to>
      <xdr:col>10</xdr:col>
      <xdr:colOff>590550</xdr:colOff>
      <xdr:row>5</xdr:row>
      <xdr:rowOff>47625</xdr:rowOff>
    </xdr:to>
    <xdr:grpSp>
      <xdr:nvGrpSpPr>
        <xdr:cNvPr id="16" name="Agrupar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5F6D26-D3AF-4C9C-EBF6-2ED2DB21980D}"/>
            </a:ext>
          </a:extLst>
        </xdr:cNvPr>
        <xdr:cNvGrpSpPr/>
      </xdr:nvGrpSpPr>
      <xdr:grpSpPr>
        <a:xfrm>
          <a:off x="6048375" y="485775"/>
          <a:ext cx="4086225" cy="514350"/>
          <a:chOff x="6048375" y="485775"/>
          <a:chExt cx="4086225" cy="514350"/>
        </a:xfrm>
      </xdr:grpSpPr>
      <xdr:sp macro="" textlink="">
        <xdr:nvSpPr>
          <xdr:cNvPr id="13" name="Retângulo: Cantos Arredondados 12">
            <a:extLst>
              <a:ext uri="{FF2B5EF4-FFF2-40B4-BE49-F238E27FC236}">
                <a16:creationId xmlns:a16="http://schemas.microsoft.com/office/drawing/2014/main" id="{30D59741-57D5-4702-0736-7A1A94DEF267}"/>
              </a:ext>
            </a:extLst>
          </xdr:cNvPr>
          <xdr:cNvSpPr/>
        </xdr:nvSpPr>
        <xdr:spPr>
          <a:xfrm>
            <a:off x="6048375" y="485775"/>
            <a:ext cx="4086225" cy="514350"/>
          </a:xfrm>
          <a:prstGeom prst="roundRect">
            <a:avLst>
              <a:gd name="adj" fmla="val 9404"/>
            </a:avLst>
          </a:prstGeom>
          <a:solidFill>
            <a:srgbClr val="00C288"/>
          </a:solidFill>
          <a:ln>
            <a:noFill/>
          </a:ln>
          <a:effectLst>
            <a:outerShdw blurRad="254000" dir="2700000" algn="tl" rotWithShape="0">
              <a:prstClr val="black">
                <a:alpha val="1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chemeClr val="tx1">
                  <a:lumMod val="65000"/>
                  <a:lumOff val="35000"/>
                </a:schemeClr>
              </a:solidFill>
            </a:endParaRPr>
          </a:p>
        </xdr:txBody>
      </xdr: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94AD0815-1B2C-7D4F-BCDA-F0413BF66970}"/>
              </a:ext>
            </a:extLst>
          </xdr:cNvPr>
          <xdr:cNvSpPr txBox="1"/>
        </xdr:nvSpPr>
        <xdr:spPr>
          <a:xfrm>
            <a:off x="6143625" y="609600"/>
            <a:ext cx="3895725" cy="2667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4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Conheça a nossa planilha de </a:t>
            </a:r>
            <a:r>
              <a:rPr lang="en-US" sz="1400" b="1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rPr>
              <a:t>controle de estoque</a:t>
            </a:r>
            <a:endParaRPr lang="en-US" sz="14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cs typeface="Calibri"/>
            </a:endParaRPr>
          </a:p>
        </xdr:txBody>
      </xdr:sp>
    </xdr:grpSp>
    <xdr:clientData/>
  </xdr:twoCellAnchor>
  <xdr:twoCellAnchor>
    <xdr:from>
      <xdr:col>5</xdr:col>
      <xdr:colOff>428624</xdr:colOff>
      <xdr:row>7</xdr:row>
      <xdr:rowOff>161924</xdr:rowOff>
    </xdr:from>
    <xdr:to>
      <xdr:col>14</xdr:col>
      <xdr:colOff>247650</xdr:colOff>
      <xdr:row>24</xdr:row>
      <xdr:rowOff>171449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C129E87-A594-83FD-E5B5-C81135A12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75CC-3491-4D99-8BBC-3AD29EC6F445}">
  <dimension ref="C6:I40"/>
  <sheetViews>
    <sheetView tabSelected="1" workbookViewId="0">
      <selection activeCell="D13" sqref="D13"/>
    </sheetView>
  </sheetViews>
  <sheetFormatPr defaultRowHeight="15" x14ac:dyDescent="0.25"/>
  <cols>
    <col min="1" max="2" width="6.42578125" style="1" customWidth="1"/>
    <col min="3" max="3" width="35.28515625" style="1" customWidth="1"/>
    <col min="4" max="4" width="18.85546875" style="1" customWidth="1"/>
    <col min="5" max="6" width="6.7109375" style="1" customWidth="1"/>
    <col min="7" max="7" width="35.28515625" style="1" customWidth="1"/>
    <col min="8" max="16384" width="9.140625" style="1"/>
  </cols>
  <sheetData>
    <row r="6" spans="3:9" ht="26.25" customHeight="1" x14ac:dyDescent="0.25">
      <c r="C6" s="10" t="s">
        <v>0</v>
      </c>
      <c r="D6" s="10"/>
    </row>
    <row r="7" spans="3:9" x14ac:dyDescent="0.25">
      <c r="C7" s="10"/>
      <c r="D7" s="10"/>
    </row>
    <row r="10" spans="3:9" ht="26.25" customHeight="1" x14ac:dyDescent="0.25">
      <c r="C10" s="2" t="s">
        <v>10</v>
      </c>
      <c r="D10" s="8">
        <v>20</v>
      </c>
      <c r="E10" s="3" t="s">
        <v>1</v>
      </c>
      <c r="I10" s="3"/>
    </row>
    <row r="11" spans="3:9" ht="6" customHeight="1" x14ac:dyDescent="0.25">
      <c r="E11" s="3"/>
      <c r="I11" s="3"/>
    </row>
    <row r="12" spans="3:9" ht="23.25" x14ac:dyDescent="0.25">
      <c r="C12" s="2" t="s">
        <v>2</v>
      </c>
      <c r="D12" s="8">
        <v>2</v>
      </c>
      <c r="E12" s="3" t="s">
        <v>3</v>
      </c>
    </row>
    <row r="13" spans="3:9" ht="6" customHeight="1" x14ac:dyDescent="0.25">
      <c r="E13" s="3"/>
    </row>
    <row r="14" spans="3:9" ht="23.25" x14ac:dyDescent="0.25">
      <c r="C14" s="2" t="s">
        <v>4</v>
      </c>
      <c r="D14" s="8">
        <v>2</v>
      </c>
      <c r="E14" s="3" t="s">
        <v>3</v>
      </c>
      <c r="I14" s="3"/>
    </row>
    <row r="15" spans="3:9" ht="6" customHeight="1" x14ac:dyDescent="0.25">
      <c r="E15" s="3"/>
    </row>
    <row r="16" spans="3:9" ht="23.25" x14ac:dyDescent="0.25">
      <c r="C16" s="4" t="s">
        <v>5</v>
      </c>
      <c r="D16" s="5">
        <f>D10*(D12+D14)</f>
        <v>80</v>
      </c>
      <c r="E16" s="3" t="s">
        <v>1</v>
      </c>
    </row>
    <row r="17" spans="3:7" x14ac:dyDescent="0.25">
      <c r="E17" s="3"/>
    </row>
    <row r="18" spans="3:7" x14ac:dyDescent="0.25">
      <c r="C18" s="3"/>
      <c r="D18" s="3"/>
      <c r="E18" s="3"/>
    </row>
    <row r="19" spans="3:7" x14ac:dyDescent="0.25">
      <c r="C19" s="9" t="str">
        <f>IF(D12+D14&lt;2,"ALERTA: Seu Tempo de Fabricação e Frete precisa ser maior que 1 dia","")</f>
        <v/>
      </c>
      <c r="D19" s="9"/>
      <c r="E19" s="3"/>
    </row>
    <row r="20" spans="3:7" x14ac:dyDescent="0.25">
      <c r="C20" s="9"/>
      <c r="D20" s="9"/>
    </row>
    <row r="21" spans="3:7" x14ac:dyDescent="0.25">
      <c r="C21" s="9"/>
      <c r="D21" s="9"/>
      <c r="E21" s="3"/>
    </row>
    <row r="26" spans="3:7" x14ac:dyDescent="0.25">
      <c r="C26" s="6" t="s">
        <v>6</v>
      </c>
      <c r="D26" s="6" t="s">
        <v>7</v>
      </c>
      <c r="E26" s="7" t="s">
        <v>8</v>
      </c>
      <c r="F26" s="7" t="s">
        <v>9</v>
      </c>
      <c r="G26" s="7"/>
    </row>
    <row r="27" spans="3:7" x14ac:dyDescent="0.25">
      <c r="C27" s="6">
        <v>0</v>
      </c>
      <c r="D27" s="6">
        <f>IF(D16=0,NA(),D16)</f>
        <v>80</v>
      </c>
      <c r="E27" s="7">
        <v>0</v>
      </c>
      <c r="F27" s="7">
        <f>D27</f>
        <v>80</v>
      </c>
      <c r="G27" s="7"/>
    </row>
    <row r="28" spans="3:7" x14ac:dyDescent="0.25">
      <c r="C28" s="6">
        <v>1</v>
      </c>
      <c r="D28" s="6">
        <f>IF(D16=0,NA(),D16-D10)</f>
        <v>60</v>
      </c>
      <c r="E28" s="7">
        <f>IF(C28=SUM($D$12:$D$16),$D$16,0)</f>
        <v>0</v>
      </c>
      <c r="F28" s="7">
        <f>D28+E28</f>
        <v>60</v>
      </c>
      <c r="G28" s="7"/>
    </row>
    <row r="29" spans="3:7" x14ac:dyDescent="0.25">
      <c r="C29" s="6">
        <v>2</v>
      </c>
      <c r="D29" s="6">
        <f>D28-$D$10</f>
        <v>40</v>
      </c>
      <c r="E29" s="7">
        <f>IF(C29=SUM($D$12:$D$16),$D$16,0)</f>
        <v>0</v>
      </c>
      <c r="F29" s="7">
        <f t="shared" ref="F29:F35" si="0">D29+E29</f>
        <v>40</v>
      </c>
      <c r="G29" s="7"/>
    </row>
    <row r="30" spans="3:7" x14ac:dyDescent="0.25">
      <c r="C30" s="6"/>
      <c r="D30" s="6"/>
      <c r="E30" s="7"/>
      <c r="F30" s="7"/>
      <c r="G30" s="7"/>
    </row>
    <row r="31" spans="3:7" x14ac:dyDescent="0.25">
      <c r="C31" s="6"/>
      <c r="D31" s="6"/>
      <c r="E31" s="7"/>
      <c r="F31" s="7"/>
      <c r="G31" s="7"/>
    </row>
    <row r="32" spans="3:7" x14ac:dyDescent="0.25">
      <c r="C32" s="6"/>
      <c r="D32" s="6"/>
      <c r="E32" s="7"/>
      <c r="F32" s="7"/>
      <c r="G32" s="7"/>
    </row>
    <row r="33" spans="3:7" x14ac:dyDescent="0.25">
      <c r="C33" s="6"/>
      <c r="D33" s="6"/>
      <c r="E33" s="7"/>
      <c r="F33" s="7"/>
      <c r="G33" s="7"/>
    </row>
    <row r="34" spans="3:7" x14ac:dyDescent="0.25">
      <c r="C34" s="6">
        <f>C35-1</f>
        <v>3</v>
      </c>
      <c r="D34" s="6">
        <f>IF(D16=0,NA(),D16- (C34*D10))</f>
        <v>20</v>
      </c>
      <c r="E34" s="7">
        <f>IF(C34=SUM($D$12:$D$16),$D$16,0)</f>
        <v>0</v>
      </c>
      <c r="F34" s="7">
        <f t="shared" si="0"/>
        <v>20</v>
      </c>
      <c r="G34" s="7"/>
    </row>
    <row r="35" spans="3:7" x14ac:dyDescent="0.25">
      <c r="C35" s="6">
        <f>D16/D10</f>
        <v>4</v>
      </c>
      <c r="D35" s="6">
        <f>IF(D16=0,NA(),0)</f>
        <v>0</v>
      </c>
      <c r="E35" s="7">
        <f>D16</f>
        <v>80</v>
      </c>
      <c r="F35" s="7">
        <f t="shared" si="0"/>
        <v>80</v>
      </c>
      <c r="G35" s="7"/>
    </row>
    <row r="36" spans="3:7" x14ac:dyDescent="0.25">
      <c r="C36" s="6">
        <f>C35+1</f>
        <v>5</v>
      </c>
      <c r="D36" s="6">
        <f>D35-D10</f>
        <v>-20</v>
      </c>
      <c r="E36" s="7">
        <f>IF(C36=SUM($D$12:$D$16),$D$16,0)</f>
        <v>0</v>
      </c>
      <c r="F36" s="7">
        <f>F35-D10</f>
        <v>60</v>
      </c>
      <c r="G36" s="7"/>
    </row>
    <row r="37" spans="3:7" x14ac:dyDescent="0.25">
      <c r="C37" s="7"/>
      <c r="D37" s="7"/>
      <c r="E37" s="7"/>
      <c r="F37" s="7"/>
      <c r="G37" s="7"/>
    </row>
    <row r="38" spans="3:7" x14ac:dyDescent="0.25">
      <c r="C38" s="7"/>
      <c r="D38" s="7"/>
      <c r="E38" s="7"/>
      <c r="F38" s="7"/>
      <c r="G38" s="7"/>
    </row>
    <row r="39" spans="3:7" x14ac:dyDescent="0.25">
      <c r="C39" s="7"/>
      <c r="D39" s="7"/>
      <c r="E39" s="7"/>
      <c r="F39" s="7"/>
      <c r="G39" s="7"/>
    </row>
    <row r="40" spans="3:7" x14ac:dyDescent="0.25">
      <c r="C40" s="7"/>
      <c r="D40" s="7"/>
      <c r="E40" s="7"/>
      <c r="F40" s="7"/>
      <c r="G40" s="7"/>
    </row>
  </sheetData>
  <sheetProtection algorithmName="SHA-512" hashValue="rttLdTyU3p0ycOxr1VLZIozK2qePzRERoj9AYkIsyCinH6RbLokyzlkROvjVWnoZJ4Yg4nYBAQP9ak2nJT1Xtg==" saltValue="3SmndkAI6caD8OOpJoZwHA==" spinCount="100000" sheet="1" objects="1" scenarios="1"/>
  <mergeCells count="2">
    <mergeCell ref="C19:D21"/>
    <mergeCell ref="C6:D7"/>
  </mergeCells>
  <pageMargins left="0.511811024" right="0.511811024" top="0.78740157499999996" bottom="0.78740157499999996" header="0.31496062000000002" footer="0.31496062000000002"/>
  <ignoredErrors>
    <ignoredError sqref="C34 C36:F37 C35 F35 E34:F34" evalError="1"/>
    <ignoredError sqref="E35" evalError="1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 de Estoque de Segurança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Zé Planilha</dc:creator>
  <cp:lastModifiedBy>Matheus Soares</cp:lastModifiedBy>
  <dcterms:created xsi:type="dcterms:W3CDTF">2023-07-03T12:55:15Z</dcterms:created>
  <dcterms:modified xsi:type="dcterms:W3CDTF">2023-07-03T19:51:10Z</dcterms:modified>
</cp:coreProperties>
</file>