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\01. Dashboards\"/>
    </mc:Choice>
  </mc:AlternateContent>
  <xr:revisionPtr revIDLastSave="0" documentId="13_ncr:1_{6F79083D-F3E5-4FD8-BC36-DC1F8236139F}" xr6:coauthVersionLast="47" xr6:coauthVersionMax="47" xr10:uidLastSave="{00000000-0000-0000-0000-000000000000}"/>
  <workbookProtection workbookAlgorithmName="SHA-512" workbookHashValue="WhR70LFWjZ59zJPvbdYSUBSI6qjDTpax5Zwni9NPei5YbL/+p9iSH3rel8NIH66z6eXjhRj6e+4IN18q4QnWvg==" workbookSaltValue="Zk64ToQFyEZL/vCOYThhuw==" workbookSpinCount="100000" lockStructure="1"/>
  <bookViews>
    <workbookView xWindow="-120" yWindow="-120" windowWidth="29040" windowHeight="15720" xr2:uid="{FAC044C3-6559-4241-9951-611B23653F24}"/>
  </bookViews>
  <sheets>
    <sheet name="Zé Planilha" sheetId="6" r:id="rId1"/>
    <sheet name="Dashboard" sheetId="1" r:id="rId2"/>
    <sheet name="Dados" sheetId="2" r:id="rId3"/>
    <sheet name="Logotipos" sheetId="5" r:id="rId4"/>
  </sheets>
  <definedNames>
    <definedName name="primeiro">INDEX(Logotipos!$C$2:$C$5,MATCH(Dados!$K$16,Logotipos!$B$2:$B$5,0))</definedName>
    <definedName name="quarto">INDEX(Logotipos!$C$2:$C$5,MATCH(Dados!$K$19,Logotipos!$B$2:$B$5,0))</definedName>
    <definedName name="segundo">INDEX(Logotipos!$C$2:$C$5,MATCH(Dados!$K$17,Logotipos!$B$2:$B$5,0))</definedName>
    <definedName name="terceiro">INDEX(Logotipos!$C$2:$C$5,MATCH(Dados!$K$18,Logotipos!$B$2:$B$5,0))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R8" i="2" s="1"/>
  <c r="K8" i="2" s="1"/>
  <c r="P11" i="2"/>
  <c r="Q11" i="2" s="1"/>
  <c r="R11" i="2" s="1"/>
  <c r="K11" i="2" s="1"/>
  <c r="P10" i="2"/>
  <c r="Q10" i="2" s="1"/>
  <c r="R10" i="2" s="1"/>
  <c r="K10" i="2" s="1"/>
  <c r="P9" i="2"/>
  <c r="Q9" i="2" s="1"/>
  <c r="R9" i="2" s="1"/>
  <c r="K9" i="2" s="1"/>
  <c r="P8" i="2"/>
  <c r="D15" i="2"/>
  <c r="C17" i="2"/>
  <c r="B5" i="5"/>
  <c r="B4" i="5"/>
  <c r="B3" i="5"/>
  <c r="B2" i="5"/>
  <c r="N11" i="2" l="1"/>
  <c r="N10" i="2"/>
  <c r="N9" i="2"/>
  <c r="N8" i="2"/>
  <c r="L11" i="2"/>
  <c r="L10" i="2"/>
  <c r="L9" i="2"/>
  <c r="L8" i="2"/>
  <c r="J11" i="2"/>
  <c r="J10" i="2"/>
  <c r="J9" i="2"/>
  <c r="J8" i="2"/>
  <c r="D8" i="2"/>
  <c r="C10" i="2"/>
  <c r="M11" i="2" l="1"/>
  <c r="M9" i="2"/>
  <c r="M10" i="2"/>
  <c r="K16" i="2"/>
  <c r="M16" i="2" s="1"/>
  <c r="O16" i="2" s="1"/>
  <c r="K19" i="2"/>
  <c r="M19" i="2" s="1"/>
  <c r="O19" i="2" s="1"/>
  <c r="K18" i="2"/>
  <c r="M18" i="2" s="1"/>
  <c r="O18" i="2" s="1"/>
  <c r="I9" i="2"/>
  <c r="I11" i="2"/>
  <c r="I10" i="2"/>
  <c r="M8" i="2"/>
  <c r="K17" i="2"/>
  <c r="M17" i="2" s="1"/>
  <c r="O17" i="2" s="1"/>
  <c r="I8" i="2"/>
  <c r="L16" i="2" l="1"/>
  <c r="N17" i="2"/>
  <c r="L17" i="2"/>
  <c r="N16" i="2"/>
  <c r="L19" i="2"/>
  <c r="L18" i="2"/>
  <c r="N18" i="2"/>
  <c r="N19" i="2"/>
</calcChain>
</file>

<file path=xl/sharedStrings.xml><?xml version="1.0" encoding="utf-8"?>
<sst xmlns="http://schemas.openxmlformats.org/spreadsheetml/2006/main" count="52" uniqueCount="31">
  <si>
    <t>Meta</t>
  </si>
  <si>
    <t>Título</t>
  </si>
  <si>
    <t>Atual</t>
  </si>
  <si>
    <t>Pendente</t>
  </si>
  <si>
    <t>Partidas Iniciadas</t>
  </si>
  <si>
    <t>Equipe 1</t>
  </si>
  <si>
    <t>Nome</t>
  </si>
  <si>
    <t>Partidas</t>
  </si>
  <si>
    <t>Vitórias</t>
  </si>
  <si>
    <t>Spartans</t>
  </si>
  <si>
    <t>Equipe 2</t>
  </si>
  <si>
    <t>Equipe 3</t>
  </si>
  <si>
    <t>Equipe 4</t>
  </si>
  <si>
    <t>Águia</t>
  </si>
  <si>
    <t>Guerreiros</t>
  </si>
  <si>
    <t>Membros</t>
  </si>
  <si>
    <t>Ranking</t>
  </si>
  <si>
    <t>Equipe</t>
  </si>
  <si>
    <t>%</t>
  </si>
  <si>
    <t>Resumo</t>
  </si>
  <si>
    <t>HorsePower</t>
  </si>
  <si>
    <t>Gráfico Rosca 1</t>
  </si>
  <si>
    <t>Gráfico Rosca 2</t>
  </si>
  <si>
    <t>Jogadores Online</t>
  </si>
  <si>
    <t>Online</t>
  </si>
  <si>
    <t>Cadastrados</t>
  </si>
  <si>
    <t>(fórmula, não alterar)</t>
  </si>
  <si>
    <t>Offline</t>
  </si>
  <si>
    <t>Desempate</t>
  </si>
  <si>
    <t>Incremento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</si>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</sst>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8"/>
      <color rgb="FFFF4086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7911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1011"/>
        <bgColor indexed="64"/>
      </patternFill>
    </fill>
    <fill>
      <patternFill patternType="solid">
        <fgColor rgb="FFFF4086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9" fontId="0" fillId="2" borderId="0" xfId="1" applyFont="1" applyFill="1"/>
    <xf numFmtId="0" fontId="3" fillId="2" borderId="0" xfId="0" applyFont="1" applyFill="1"/>
    <xf numFmtId="0" fontId="4" fillId="4" borderId="1" xfId="0" applyFont="1" applyFill="1" applyBorder="1" applyAlignment="1">
      <alignment horizontal="left" indent="1"/>
    </xf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0" fillId="5" borderId="0" xfId="0" applyFill="1"/>
    <xf numFmtId="0" fontId="4" fillId="4" borderId="1" xfId="0" applyFont="1" applyFill="1" applyBorder="1" applyAlignment="1">
      <alignment horizontal="center"/>
    </xf>
    <xf numFmtId="9" fontId="4" fillId="4" borderId="1" xfId="1" applyFont="1" applyFill="1" applyBorder="1" applyAlignment="1">
      <alignment horizontal="left" indent="1"/>
    </xf>
    <xf numFmtId="9" fontId="4" fillId="4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left"/>
    </xf>
    <xf numFmtId="0" fontId="11" fillId="2" borderId="0" xfId="0" applyFont="1" applyFill="1"/>
    <xf numFmtId="1" fontId="4" fillId="4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7" borderId="0" xfId="0" applyFill="1"/>
    <xf numFmtId="0" fontId="7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3D67D"/>
      <color rgb="FFFFB645"/>
      <color rgb="FFFF7E1C"/>
      <color rgb="FF5D4DE8"/>
      <color rgb="FFFF4086"/>
      <color rgb="FF2DEDC3"/>
      <color rgb="FF6E09E9"/>
      <color rgb="FF252728"/>
      <color rgb="FF7911F6"/>
      <color rgb="FF383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28575">
              <a:noFill/>
            </a:ln>
          </c:spPr>
          <c:dPt>
            <c:idx val="0"/>
            <c:bubble3D val="0"/>
            <c:spPr>
              <a:solidFill>
                <a:srgbClr val="5D4DE8"/>
              </a:solidFill>
              <a:ln w="28575">
                <a:noFill/>
              </a:ln>
              <a:effectLst>
                <a:glow rad="114300">
                  <a:srgbClr val="5D4DE8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DF4A-48F2-97E5-F4DE5A7E5EAE}"/>
              </c:ext>
            </c:extLst>
          </c:dPt>
          <c:dPt>
            <c:idx val="1"/>
            <c:bubble3D val="0"/>
            <c:spPr>
              <a:solidFill>
                <a:srgbClr val="383B3D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A-48F2-97E5-F4DE5A7E5EAE}"/>
              </c:ext>
            </c:extLst>
          </c:dPt>
          <c:val>
            <c:numRef>
              <c:f>(Dados!$C$8,Dados!$C$10)</c:f>
              <c:numCache>
                <c:formatCode>General</c:formatCode>
                <c:ptCount val="2"/>
                <c:pt idx="0">
                  <c:v>215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A-48F2-97E5-F4DE5A7E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9378531073447"/>
          <c:y val="5.0925925925925923E-2"/>
          <c:w val="0.79661016949152541"/>
          <c:h val="0.898148148148148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E09E9"/>
            </a:solidFill>
            <a:ln w="38100">
              <a:solidFill>
                <a:srgbClr val="25272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E09E9"/>
              </a:solidFill>
              <a:ln w="38100">
                <a:noFill/>
              </a:ln>
              <a:effectLst>
                <a:glow rad="101600">
                  <a:srgbClr val="7911F6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CFB5-4D36-93F3-37F9315A3A17}"/>
              </c:ext>
            </c:extLst>
          </c:dPt>
          <c:val>
            <c:numRef>
              <c:f>Dados!$M$16</c:f>
              <c:numCache>
                <c:formatCode>0%</c:formatCode>
                <c:ptCount val="1"/>
                <c:pt idx="0">
                  <c:v>0.26046511627906976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5-4D36-93F3-37F9315A3A17}"/>
            </c:ext>
          </c:extLst>
        </c:ser>
        <c:ser>
          <c:idx val="1"/>
          <c:order val="1"/>
          <c:spPr>
            <a:solidFill>
              <a:srgbClr val="383B3D"/>
            </a:solidFill>
            <a:ln w="12700">
              <a:solidFill>
                <a:srgbClr val="252728"/>
              </a:solidFill>
            </a:ln>
            <a:effectLst/>
          </c:spPr>
          <c:invertIfNegative val="0"/>
          <c:val>
            <c:numRef>
              <c:f>Dados!$O$16</c:f>
              <c:numCache>
                <c:formatCode>0%</c:formatCode>
                <c:ptCount val="1"/>
                <c:pt idx="0">
                  <c:v>0.73953488372093024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5-4D36-93F3-37F9315A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45648"/>
        <c:axId val="1002846896"/>
      </c:barChart>
      <c:catAx>
        <c:axId val="1002845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2846896"/>
        <c:crosses val="autoZero"/>
        <c:auto val="1"/>
        <c:lblAlgn val="ctr"/>
        <c:lblOffset val="100"/>
        <c:noMultiLvlLbl val="0"/>
      </c:catAx>
      <c:valAx>
        <c:axId val="1002846896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10028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29378531073447"/>
          <c:y val="5.0925925925925923E-2"/>
          <c:w val="0.79661016949152541"/>
          <c:h val="0.898148148148148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E09E9"/>
            </a:solidFill>
            <a:ln w="38100">
              <a:solidFill>
                <a:srgbClr val="25272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E09E9"/>
              </a:solidFill>
              <a:ln w="38100">
                <a:noFill/>
              </a:ln>
              <a:effectLst>
                <a:glow rad="101600">
                  <a:srgbClr val="7911F6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CFB5-4D36-93F3-37F9315A3A17}"/>
              </c:ext>
            </c:extLst>
          </c:dPt>
          <c:val>
            <c:numRef>
              <c:f>Dados!$M$17</c:f>
              <c:numCache>
                <c:formatCode>0%</c:formatCode>
                <c:ptCount val="1"/>
                <c:pt idx="0">
                  <c:v>0.24651302325581398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5-4D36-93F3-37F9315A3A17}"/>
            </c:ext>
          </c:extLst>
        </c:ser>
        <c:ser>
          <c:idx val="1"/>
          <c:order val="1"/>
          <c:spPr>
            <a:solidFill>
              <a:srgbClr val="383B3D"/>
            </a:solidFill>
            <a:ln w="12700">
              <a:solidFill>
                <a:srgbClr val="252728"/>
              </a:solidFill>
            </a:ln>
            <a:effectLst/>
          </c:spPr>
          <c:invertIfNegative val="0"/>
          <c:val>
            <c:numRef>
              <c:f>Dados!$O$17</c:f>
              <c:numCache>
                <c:formatCode>0%</c:formatCode>
                <c:ptCount val="1"/>
                <c:pt idx="0">
                  <c:v>0.75348697674418608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5-4D36-93F3-37F9315A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45648"/>
        <c:axId val="1002846896"/>
      </c:barChart>
      <c:catAx>
        <c:axId val="1002845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2846896"/>
        <c:crosses val="autoZero"/>
        <c:auto val="1"/>
        <c:lblAlgn val="ctr"/>
        <c:lblOffset val="100"/>
        <c:noMultiLvlLbl val="0"/>
      </c:catAx>
      <c:valAx>
        <c:axId val="1002846896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10028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29378531073447"/>
          <c:y val="5.0925925925925923E-2"/>
          <c:w val="0.79661016949152541"/>
          <c:h val="0.898148148148148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E09E9"/>
            </a:solidFill>
            <a:ln w="38100">
              <a:solidFill>
                <a:srgbClr val="25272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E09E9"/>
              </a:solidFill>
              <a:ln w="38100">
                <a:noFill/>
              </a:ln>
              <a:effectLst>
                <a:glow rad="101600">
                  <a:srgbClr val="7911F6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CFB5-4D36-93F3-37F9315A3A17}"/>
              </c:ext>
            </c:extLst>
          </c:dPt>
          <c:val>
            <c:numRef>
              <c:f>Dados!$M$18</c:f>
              <c:numCache>
                <c:formatCode>0%</c:formatCode>
                <c:ptCount val="1"/>
                <c:pt idx="0">
                  <c:v>0.24651255813953488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5-4D36-93F3-37F9315A3A17}"/>
            </c:ext>
          </c:extLst>
        </c:ser>
        <c:ser>
          <c:idx val="1"/>
          <c:order val="1"/>
          <c:spPr>
            <a:solidFill>
              <a:srgbClr val="383B3D"/>
            </a:solidFill>
            <a:ln w="12700">
              <a:solidFill>
                <a:srgbClr val="252728"/>
              </a:solidFill>
            </a:ln>
            <a:effectLst/>
          </c:spPr>
          <c:invertIfNegative val="0"/>
          <c:val>
            <c:numRef>
              <c:f>Dados!$O$18</c:f>
              <c:numCache>
                <c:formatCode>0%</c:formatCode>
                <c:ptCount val="1"/>
                <c:pt idx="0">
                  <c:v>0.75348744186046512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5-4D36-93F3-37F9315A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45648"/>
        <c:axId val="1002846896"/>
      </c:barChart>
      <c:catAx>
        <c:axId val="1002845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2846896"/>
        <c:crosses val="autoZero"/>
        <c:auto val="1"/>
        <c:lblAlgn val="ctr"/>
        <c:lblOffset val="100"/>
        <c:noMultiLvlLbl val="0"/>
      </c:catAx>
      <c:valAx>
        <c:axId val="1002846896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10028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29378531073447"/>
          <c:y val="5.0925925925925923E-2"/>
          <c:w val="0.79661016949152541"/>
          <c:h val="0.898148148148148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6E09E9"/>
            </a:solidFill>
            <a:ln w="38100">
              <a:solidFill>
                <a:srgbClr val="25272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E09E9"/>
              </a:solidFill>
              <a:ln w="38100">
                <a:noFill/>
              </a:ln>
              <a:effectLst>
                <a:glow rad="101600">
                  <a:srgbClr val="7911F6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CFB5-4D36-93F3-37F9315A3A17}"/>
              </c:ext>
            </c:extLst>
          </c:dPt>
          <c:val>
            <c:numRef>
              <c:f>Dados!$M$19</c:f>
              <c:numCache>
                <c:formatCode>0%</c:formatCode>
                <c:ptCount val="1"/>
                <c:pt idx="0">
                  <c:v>0.24651162790697675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5-4D36-93F3-37F9315A3A17}"/>
            </c:ext>
          </c:extLst>
        </c:ser>
        <c:ser>
          <c:idx val="1"/>
          <c:order val="1"/>
          <c:spPr>
            <a:solidFill>
              <a:srgbClr val="383B3D"/>
            </a:solidFill>
            <a:ln w="12700">
              <a:solidFill>
                <a:srgbClr val="252728"/>
              </a:solidFill>
            </a:ln>
            <a:effectLst/>
          </c:spPr>
          <c:invertIfNegative val="0"/>
          <c:val>
            <c:numRef>
              <c:f>Dados!$O$19</c:f>
              <c:numCache>
                <c:formatCode>0%</c:formatCode>
                <c:ptCount val="1"/>
                <c:pt idx="0">
                  <c:v>0.75348837209302322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5-4D36-93F3-37F9315A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45648"/>
        <c:axId val="1002846896"/>
      </c:barChart>
      <c:catAx>
        <c:axId val="1002845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2846896"/>
        <c:crosses val="autoZero"/>
        <c:auto val="1"/>
        <c:lblAlgn val="ctr"/>
        <c:lblOffset val="100"/>
        <c:noMultiLvlLbl val="0"/>
      </c:catAx>
      <c:valAx>
        <c:axId val="1002846896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crossAx val="100284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spPr>
            <a:ln w="28575">
              <a:noFill/>
            </a:ln>
            <a:effectLst>
              <a:glow rad="63500">
                <a:srgbClr val="6E09E9">
                  <a:alpha val="40000"/>
                </a:srgbClr>
              </a:glow>
            </a:effectLst>
          </c:spPr>
          <c:dPt>
            <c:idx val="0"/>
            <c:bubble3D val="0"/>
            <c:spPr>
              <a:solidFill>
                <a:srgbClr val="6E09E9"/>
              </a:solidFill>
              <a:ln w="28575">
                <a:noFill/>
              </a:ln>
              <a:effectLst>
                <a:glow rad="114300">
                  <a:srgbClr val="6E09E9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DF4A-48F2-97E5-F4DE5A7E5EAE}"/>
              </c:ext>
            </c:extLst>
          </c:dPt>
          <c:dPt>
            <c:idx val="1"/>
            <c:bubble3D val="0"/>
            <c:spPr>
              <a:solidFill>
                <a:srgbClr val="383B3D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4A-48F2-97E5-F4DE5A7E5EAE}"/>
              </c:ext>
            </c:extLst>
          </c:dPt>
          <c:val>
            <c:numRef>
              <c:f>(Dados!$C$15,Dados!$C$17)</c:f>
              <c:numCache>
                <c:formatCode>General</c:formatCode>
                <c:ptCount val="2"/>
                <c:pt idx="0">
                  <c:v>56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A-48F2-97E5-F4DE5A7E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Dashboard!A1"/><Relationship Id="rId1" Type="http://schemas.openxmlformats.org/officeDocument/2006/relationships/image" Target="../media/image1.png"/><Relationship Id="rId5" Type="http://schemas.openxmlformats.org/officeDocument/2006/relationships/hyperlink" Target="https://zeplanilha.com/" TargetMode="External"/><Relationship Id="rId4" Type="http://schemas.openxmlformats.org/officeDocument/2006/relationships/hyperlink" Target="https://zeplanilha.com/fluxodecaixa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0.emf"/><Relationship Id="rId18" Type="http://schemas.openxmlformats.org/officeDocument/2006/relationships/chart" Target="../charts/chart4.xml"/><Relationship Id="rId3" Type="http://schemas.openxmlformats.org/officeDocument/2006/relationships/hyperlink" Target="#Dados!A1"/><Relationship Id="rId21" Type="http://schemas.openxmlformats.org/officeDocument/2006/relationships/chart" Target="../charts/chart6.xml"/><Relationship Id="rId7" Type="http://schemas.openxmlformats.org/officeDocument/2006/relationships/chart" Target="../charts/chart1.xml"/><Relationship Id="rId12" Type="http://schemas.openxmlformats.org/officeDocument/2006/relationships/chart" Target="../charts/chart2.xml"/><Relationship Id="rId17" Type="http://schemas.openxmlformats.org/officeDocument/2006/relationships/chart" Target="../charts/chart3.xml"/><Relationship Id="rId2" Type="http://schemas.openxmlformats.org/officeDocument/2006/relationships/image" Target="../media/image3.png"/><Relationship Id="rId16" Type="http://schemas.openxmlformats.org/officeDocument/2006/relationships/image" Target="../media/image13.emf"/><Relationship Id="rId20" Type="http://schemas.openxmlformats.org/officeDocument/2006/relationships/image" Target="../media/image14.png"/><Relationship Id="rId1" Type="http://schemas.openxmlformats.org/officeDocument/2006/relationships/hyperlink" Target="#Logotipos!A1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hyperlink" Target="#'Z&#233; Planilha'!A1"/><Relationship Id="rId15" Type="http://schemas.openxmlformats.org/officeDocument/2006/relationships/image" Target="../media/image12.emf"/><Relationship Id="rId10" Type="http://schemas.openxmlformats.org/officeDocument/2006/relationships/image" Target="../media/image8.png"/><Relationship Id="rId19" Type="http://schemas.openxmlformats.org/officeDocument/2006/relationships/chart" Target="../charts/chart5.xml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Dashboard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hyperlink" Target="#Dashboard!A1"/><Relationship Id="rId4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64294</xdr:colOff>
      <xdr:row>11</xdr:row>
      <xdr:rowOff>73818</xdr:rowOff>
    </xdr:from>
    <xdr:to>
      <xdr:col>10</xdr:col>
      <xdr:colOff>85725</xdr:colOff>
      <xdr:row>28</xdr:row>
      <xdr:rowOff>36774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BF82B61-C4C8-E719-ACBF-CF67C6BE6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4" y="2169318"/>
          <a:ext cx="6117431" cy="320145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3</xdr:row>
      <xdr:rowOff>0</xdr:rowOff>
    </xdr:from>
    <xdr:to>
      <xdr:col>10</xdr:col>
      <xdr:colOff>504825</xdr:colOff>
      <xdr:row>6</xdr:row>
      <xdr:rowOff>21804</xdr:rowOff>
    </xdr:to>
    <xdr:grpSp>
      <xdr:nvGrpSpPr>
        <xdr:cNvPr id="17" name="Agrupar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6322B1-1E0E-4CD0-2C48-D8E6B0DFFCEB}"/>
            </a:ext>
          </a:extLst>
        </xdr:cNvPr>
        <xdr:cNvGrpSpPr/>
      </xdr:nvGrpSpPr>
      <xdr:grpSpPr>
        <a:xfrm>
          <a:off x="3676650" y="571500"/>
          <a:ext cx="2924175" cy="593304"/>
          <a:chOff x="3314700" y="5295900"/>
          <a:chExt cx="2924175" cy="593304"/>
        </a:xfrm>
      </xdr:grpSpPr>
      <xdr:sp macro="" textlink="">
        <xdr:nvSpPr>
          <xdr:cNvPr id="5" name="Retângulo: Cantos Arredondados 4">
            <a:extLst>
              <a:ext uri="{FF2B5EF4-FFF2-40B4-BE49-F238E27FC236}">
                <a16:creationId xmlns:a16="http://schemas.microsoft.com/office/drawing/2014/main" id="{5016B97F-6533-20BA-6DFA-0BCDBBCC0A29}"/>
              </a:ext>
            </a:extLst>
          </xdr:cNvPr>
          <xdr:cNvSpPr/>
        </xdr:nvSpPr>
        <xdr:spPr>
          <a:xfrm>
            <a:off x="3314700" y="5295900"/>
            <a:ext cx="2924175" cy="59055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FF4086"/>
              </a:gs>
              <a:gs pos="0">
                <a:srgbClr val="FFB645"/>
              </a:gs>
            </a:gsLst>
            <a:lin ang="0" scaled="1"/>
            <a:tileRect/>
          </a:gra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A9A85B3-6253-0E4A-B67C-2E1A0922A928}"/>
              </a:ext>
            </a:extLst>
          </xdr:cNvPr>
          <xdr:cNvSpPr txBox="1"/>
        </xdr:nvSpPr>
        <xdr:spPr>
          <a:xfrm>
            <a:off x="3390900" y="5295900"/>
            <a:ext cx="27241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400" b="1">
                <a:solidFill>
                  <a:schemeClr val="tx1"/>
                </a:solidFill>
              </a:rPr>
              <a:t>Abrir Dashboard</a:t>
            </a:r>
          </a:p>
        </xdr:txBody>
      </xdr:sp>
    </xdr:grpSp>
    <xdr:clientData/>
  </xdr:twoCellAnchor>
  <xdr:twoCellAnchor editAs="oneCell">
    <xdr:from>
      <xdr:col>10</xdr:col>
      <xdr:colOff>200026</xdr:colOff>
      <xdr:row>11</xdr:row>
      <xdr:rowOff>47625</xdr:rowOff>
    </xdr:from>
    <xdr:to>
      <xdr:col>15</xdr:col>
      <xdr:colOff>342900</xdr:colOff>
      <xdr:row>28</xdr:row>
      <xdr:rowOff>26889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5FE2500-F9F1-2B19-1326-6AD565A2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6" y="2143125"/>
          <a:ext cx="3190874" cy="321776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9</xdr:row>
      <xdr:rowOff>19050</xdr:rowOff>
    </xdr:from>
    <xdr:to>
      <xdr:col>9</xdr:col>
      <xdr:colOff>123826</xdr:colOff>
      <xdr:row>12</xdr:row>
      <xdr:rowOff>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C0A0329F-6EAB-4D81-974A-EFEAAA05BF3F}"/>
            </a:ext>
          </a:extLst>
        </xdr:cNvPr>
        <xdr:cNvSpPr/>
      </xdr:nvSpPr>
      <xdr:spPr>
        <a:xfrm>
          <a:off x="704850" y="1733550"/>
          <a:ext cx="4905376" cy="552450"/>
        </a:xfrm>
        <a:prstGeom prst="roundRect">
          <a:avLst>
            <a:gd name="adj" fmla="val 10103"/>
          </a:avLst>
        </a:prstGeom>
        <a:gradFill flip="none" rotWithShape="1">
          <a:gsLst>
            <a:gs pos="100000">
              <a:srgbClr val="03D67D"/>
            </a:gs>
            <a:gs pos="0">
              <a:srgbClr val="2DEDC3"/>
            </a:gs>
          </a:gsLst>
          <a:lin ang="0" scaled="1"/>
          <a:tileRect/>
        </a:gradFill>
        <a:ln>
          <a:noFill/>
        </a:ln>
        <a:effectLst>
          <a:outerShdw blurRad="228600" sx="102000" sy="102000" algn="ctr" rotWithShape="0">
            <a:prstClr val="black">
              <a:alpha val="9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38099</xdr:colOff>
      <xdr:row>9</xdr:row>
      <xdr:rowOff>0</xdr:rowOff>
    </xdr:from>
    <xdr:to>
      <xdr:col>9</xdr:col>
      <xdr:colOff>85725</xdr:colOff>
      <xdr:row>12</xdr:row>
      <xdr:rowOff>21804</xdr:rowOff>
    </xdr:to>
    <xdr:sp macro="" textlink="">
      <xdr:nvSpPr>
        <xdr:cNvPr id="12" name="CaixaDeText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18CCE6-0269-43D5-B181-B6E7C0DE95CE}"/>
            </a:ext>
          </a:extLst>
        </xdr:cNvPr>
        <xdr:cNvSpPr txBox="1"/>
      </xdr:nvSpPr>
      <xdr:spPr>
        <a:xfrm>
          <a:off x="647699" y="1714500"/>
          <a:ext cx="4924426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2000" b="0">
              <a:solidFill>
                <a:schemeClr val="tx1"/>
              </a:solidFill>
            </a:rPr>
            <a:t>Conhecer a</a:t>
          </a:r>
          <a:r>
            <a:rPr lang="pt-BR" sz="2000" b="0" baseline="0">
              <a:solidFill>
                <a:schemeClr val="tx1"/>
              </a:solidFill>
            </a:rPr>
            <a:t> planilha de Fluxo de Caixa </a:t>
          </a:r>
          <a:r>
            <a:rPr lang="pt-BR" sz="2000" b="1" baseline="0">
              <a:solidFill>
                <a:schemeClr val="tx1"/>
              </a:solidFill>
            </a:rPr>
            <a:t>PRO</a:t>
          </a:r>
          <a:endParaRPr lang="pt-BR" sz="20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400050</xdr:colOff>
      <xdr:row>9</xdr:row>
      <xdr:rowOff>19050</xdr:rowOff>
    </xdr:from>
    <xdr:to>
      <xdr:col>15</xdr:col>
      <xdr:colOff>171450</xdr:colOff>
      <xdr:row>12</xdr:row>
      <xdr:rowOff>40854</xdr:rowOff>
    </xdr:to>
    <xdr:grpSp>
      <xdr:nvGrpSpPr>
        <xdr:cNvPr id="22" name="Agrupar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8C399E-6BED-20B7-AC15-824584246566}"/>
            </a:ext>
          </a:extLst>
        </xdr:cNvPr>
        <xdr:cNvGrpSpPr/>
      </xdr:nvGrpSpPr>
      <xdr:grpSpPr>
        <a:xfrm>
          <a:off x="6496050" y="1733550"/>
          <a:ext cx="2819400" cy="593304"/>
          <a:chOff x="6496050" y="1733550"/>
          <a:chExt cx="2819400" cy="593304"/>
        </a:xfrm>
      </xdr:grpSpPr>
      <xdr:sp macro="" textlink="">
        <xdr:nvSpPr>
          <xdr:cNvPr id="13" name="Retângulo: Cantos Arredondados 12">
            <a:extLst>
              <a:ext uri="{FF2B5EF4-FFF2-40B4-BE49-F238E27FC236}">
                <a16:creationId xmlns:a16="http://schemas.microsoft.com/office/drawing/2014/main" id="{22DAB42E-2804-41C6-A717-0C348F2F5C40}"/>
              </a:ext>
            </a:extLst>
          </xdr:cNvPr>
          <xdr:cNvSpPr/>
        </xdr:nvSpPr>
        <xdr:spPr>
          <a:xfrm>
            <a:off x="6496050" y="1743075"/>
            <a:ext cx="2819400" cy="581025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03D67D"/>
              </a:gs>
              <a:gs pos="0">
                <a:srgbClr val="2DEDC3"/>
              </a:gs>
            </a:gsLst>
            <a:lin ang="0" scaled="1"/>
            <a:tileRect/>
          </a:gradFill>
          <a:ln>
            <a:noFill/>
          </a:ln>
          <a:effectLst>
            <a:outerShdw blurRad="228600" sx="102000" sy="102000" algn="ctr" rotWithShape="0">
              <a:prstClr val="black">
                <a:alpha val="9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pt-B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" name="CaixaDeTexto 13">
            <a:extLst>
              <a:ext uri="{FF2B5EF4-FFF2-40B4-BE49-F238E27FC236}">
                <a16:creationId xmlns:a16="http://schemas.microsoft.com/office/drawing/2014/main" id="{3D66CB08-03D6-4E67-95B2-8ED0AF487852}"/>
              </a:ext>
            </a:extLst>
          </xdr:cNvPr>
          <xdr:cNvSpPr txBox="1"/>
        </xdr:nvSpPr>
        <xdr:spPr>
          <a:xfrm>
            <a:off x="6600825" y="1733550"/>
            <a:ext cx="2600325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0">
                <a:solidFill>
                  <a:schemeClr val="tx1"/>
                </a:solidFill>
              </a:rPr>
              <a:t>Acessar</a:t>
            </a:r>
            <a:r>
              <a:rPr lang="pt-BR" sz="2000" b="0" baseline="0">
                <a:solidFill>
                  <a:schemeClr val="tx1"/>
                </a:solidFill>
              </a:rPr>
              <a:t> site Zé Planilha</a:t>
            </a:r>
            <a:endParaRPr lang="pt-BR" sz="2000" b="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597474</xdr:colOff>
      <xdr:row>5</xdr:row>
      <xdr:rowOff>173184</xdr:rowOff>
    </xdr:from>
    <xdr:to>
      <xdr:col>18</xdr:col>
      <xdr:colOff>329048</xdr:colOff>
      <xdr:row>7</xdr:row>
      <xdr:rowOff>82719</xdr:rowOff>
    </xdr:to>
    <xdr:grpSp>
      <xdr:nvGrpSpPr>
        <xdr:cNvPr id="50" name="Agrupar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B69AE-0E22-4B3F-B77C-1EFD41B7DC9C}"/>
            </a:ext>
          </a:extLst>
        </xdr:cNvPr>
        <xdr:cNvGrpSpPr/>
      </xdr:nvGrpSpPr>
      <xdr:grpSpPr>
        <a:xfrm>
          <a:off x="10295656" y="1125684"/>
          <a:ext cx="943847" cy="290535"/>
          <a:chOff x="10373587" y="1151661"/>
          <a:chExt cx="943847" cy="290535"/>
        </a:xfrm>
      </xdr:grpSpPr>
      <xdr:sp macro="" textlink="">
        <xdr:nvSpPr>
          <xdr:cNvPr id="101" name="Retângulo: Cantos Arredondados 100">
            <a:extLst>
              <a:ext uri="{FF2B5EF4-FFF2-40B4-BE49-F238E27FC236}">
                <a16:creationId xmlns:a16="http://schemas.microsoft.com/office/drawing/2014/main" id="{DB4F01BA-6685-42FB-AD9D-90853CA62AAE}"/>
              </a:ext>
            </a:extLst>
          </xdr:cNvPr>
          <xdr:cNvSpPr/>
        </xdr:nvSpPr>
        <xdr:spPr>
          <a:xfrm>
            <a:off x="10373587" y="1160319"/>
            <a:ext cx="943847" cy="277089"/>
          </a:xfrm>
          <a:prstGeom prst="roundRect">
            <a:avLst>
              <a:gd name="adj" fmla="val 35103"/>
            </a:avLst>
          </a:prstGeom>
          <a:solidFill>
            <a:srgbClr val="6E09E9"/>
          </a:soli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359D79D0-11B1-479E-AB51-C809DCD655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992716" y="1151661"/>
            <a:ext cx="295783" cy="288000"/>
          </a:xfrm>
          <a:prstGeom prst="rect">
            <a:avLst/>
          </a:prstGeom>
        </xdr:spPr>
      </xdr:pic>
      <xdr:sp macro="" textlink="">
        <xdr:nvSpPr>
          <xdr:cNvPr id="103" name="CaixaDeTexto 102">
            <a:extLst>
              <a:ext uri="{FF2B5EF4-FFF2-40B4-BE49-F238E27FC236}">
                <a16:creationId xmlns:a16="http://schemas.microsoft.com/office/drawing/2014/main" id="{E76FDE5E-2E79-482E-9D9A-799CA7E23FDD}"/>
              </a:ext>
            </a:extLst>
          </xdr:cNvPr>
          <xdr:cNvSpPr txBox="1"/>
        </xdr:nvSpPr>
        <xdr:spPr>
          <a:xfrm>
            <a:off x="10599162" y="1177636"/>
            <a:ext cx="4941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r"/>
            <a:r>
              <a:rPr lang="pt-BR" sz="1100" b="1">
                <a:solidFill>
                  <a:schemeClr val="bg1">
                    <a:lumMod val="65000"/>
                  </a:schemeClr>
                </a:solidFill>
              </a:rPr>
              <a:t>logos</a:t>
            </a:r>
          </a:p>
        </xdr:txBody>
      </xdr:sp>
    </xdr:grpSp>
    <xdr:clientData/>
  </xdr:twoCellAnchor>
  <xdr:twoCellAnchor>
    <xdr:from>
      <xdr:col>16</xdr:col>
      <xdr:colOff>597474</xdr:colOff>
      <xdr:row>3</xdr:row>
      <xdr:rowOff>181843</xdr:rowOff>
    </xdr:from>
    <xdr:to>
      <xdr:col>18</xdr:col>
      <xdr:colOff>329048</xdr:colOff>
      <xdr:row>5</xdr:row>
      <xdr:rowOff>91378</xdr:rowOff>
    </xdr:to>
    <xdr:grpSp>
      <xdr:nvGrpSpPr>
        <xdr:cNvPr id="49" name="Agrupar 4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AD58E0-A553-4A7D-8A7D-34ED6F74DE5A}"/>
            </a:ext>
          </a:extLst>
        </xdr:cNvPr>
        <xdr:cNvGrpSpPr/>
      </xdr:nvGrpSpPr>
      <xdr:grpSpPr>
        <a:xfrm>
          <a:off x="10295656" y="753343"/>
          <a:ext cx="943847" cy="290535"/>
          <a:chOff x="10330291" y="762002"/>
          <a:chExt cx="943847" cy="290535"/>
        </a:xfrm>
      </xdr:grpSpPr>
      <xdr:sp macro="" textlink="">
        <xdr:nvSpPr>
          <xdr:cNvPr id="98" name="Retângulo: Cantos Arredondados 97">
            <a:extLst>
              <a:ext uri="{FF2B5EF4-FFF2-40B4-BE49-F238E27FC236}">
                <a16:creationId xmlns:a16="http://schemas.microsoft.com/office/drawing/2014/main" id="{85B457AD-56C3-4FB2-9DCB-0474F35EF1D6}"/>
              </a:ext>
            </a:extLst>
          </xdr:cNvPr>
          <xdr:cNvSpPr/>
        </xdr:nvSpPr>
        <xdr:spPr>
          <a:xfrm>
            <a:off x="10330291" y="770660"/>
            <a:ext cx="943847" cy="277089"/>
          </a:xfrm>
          <a:prstGeom prst="roundRect">
            <a:avLst>
              <a:gd name="adj" fmla="val 35103"/>
            </a:avLst>
          </a:prstGeom>
          <a:solidFill>
            <a:srgbClr val="6E09E9"/>
          </a:soli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99" name="Imagem 98">
            <a:extLst>
              <a:ext uri="{FF2B5EF4-FFF2-40B4-BE49-F238E27FC236}">
                <a16:creationId xmlns:a16="http://schemas.microsoft.com/office/drawing/2014/main" id="{25B4B261-A32A-4436-85A6-3E55BFC5FF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940762" y="762002"/>
            <a:ext cx="295783" cy="288000"/>
          </a:xfrm>
          <a:prstGeom prst="rect">
            <a:avLst/>
          </a:prstGeom>
        </xdr:spPr>
      </xdr:pic>
      <xdr:sp macro="" textlink="">
        <xdr:nvSpPr>
          <xdr:cNvPr id="100" name="CaixaDeTexto 99">
            <a:extLst>
              <a:ext uri="{FF2B5EF4-FFF2-40B4-BE49-F238E27FC236}">
                <a16:creationId xmlns:a16="http://schemas.microsoft.com/office/drawing/2014/main" id="{0AA7A4E9-EB36-4BCF-87F6-503A569C9036}"/>
              </a:ext>
            </a:extLst>
          </xdr:cNvPr>
          <xdr:cNvSpPr txBox="1"/>
        </xdr:nvSpPr>
        <xdr:spPr>
          <a:xfrm>
            <a:off x="10512137" y="787977"/>
            <a:ext cx="53790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r"/>
            <a:r>
              <a:rPr lang="pt-BR" sz="1100" b="1">
                <a:solidFill>
                  <a:schemeClr val="bg1">
                    <a:lumMod val="65000"/>
                  </a:schemeClr>
                </a:solidFill>
              </a:rPr>
              <a:t>dados</a:t>
            </a:r>
          </a:p>
        </xdr:txBody>
      </xdr:sp>
    </xdr:grpSp>
    <xdr:clientData/>
  </xdr:twoCellAnchor>
  <xdr:twoCellAnchor>
    <xdr:from>
      <xdr:col>16</xdr:col>
      <xdr:colOff>597474</xdr:colOff>
      <xdr:row>2</xdr:row>
      <xdr:rowOff>8661</xdr:rowOff>
    </xdr:from>
    <xdr:to>
      <xdr:col>18</xdr:col>
      <xdr:colOff>329048</xdr:colOff>
      <xdr:row>3</xdr:row>
      <xdr:rowOff>108696</xdr:rowOff>
    </xdr:to>
    <xdr:grpSp>
      <xdr:nvGrpSpPr>
        <xdr:cNvPr id="48" name="Agrupar 4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C2ABDF-9793-4655-9A64-E302491E3C1A}"/>
            </a:ext>
          </a:extLst>
        </xdr:cNvPr>
        <xdr:cNvGrpSpPr/>
      </xdr:nvGrpSpPr>
      <xdr:grpSpPr>
        <a:xfrm>
          <a:off x="10295656" y="389661"/>
          <a:ext cx="943847" cy="290535"/>
          <a:chOff x="10338950" y="389661"/>
          <a:chExt cx="943847" cy="290535"/>
        </a:xfrm>
      </xdr:grpSpPr>
      <xdr:sp macro="" textlink="">
        <xdr:nvSpPr>
          <xdr:cNvPr id="93" name="Retângulo: Cantos Arredondados 92">
            <a:extLst>
              <a:ext uri="{FF2B5EF4-FFF2-40B4-BE49-F238E27FC236}">
                <a16:creationId xmlns:a16="http://schemas.microsoft.com/office/drawing/2014/main" id="{A5064443-02BC-4E35-84BF-513E5555F0C7}"/>
              </a:ext>
            </a:extLst>
          </xdr:cNvPr>
          <xdr:cNvSpPr/>
        </xdr:nvSpPr>
        <xdr:spPr>
          <a:xfrm>
            <a:off x="10338950" y="398319"/>
            <a:ext cx="943847" cy="277089"/>
          </a:xfrm>
          <a:prstGeom prst="roundRect">
            <a:avLst>
              <a:gd name="adj" fmla="val 35103"/>
            </a:avLst>
          </a:prstGeom>
          <a:solidFill>
            <a:srgbClr val="6E09E9"/>
          </a:soli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36" name="Imagem 35">
            <a:extLst>
              <a:ext uri="{FF2B5EF4-FFF2-40B4-BE49-F238E27FC236}">
                <a16:creationId xmlns:a16="http://schemas.microsoft.com/office/drawing/2014/main" id="{7D9B4019-C686-4C5E-8E6A-5764389592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prstClr val="black"/>
              <a:schemeClr val="tx2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43073" y="389661"/>
            <a:ext cx="293471" cy="285748"/>
          </a:xfrm>
          <a:prstGeom prst="rect">
            <a:avLst/>
          </a:prstGeom>
        </xdr:spPr>
      </xdr:pic>
      <xdr:sp macro="" textlink="">
        <xdr:nvSpPr>
          <xdr:cNvPr id="47" name="CaixaDeTexto 46">
            <a:extLst>
              <a:ext uri="{FF2B5EF4-FFF2-40B4-BE49-F238E27FC236}">
                <a16:creationId xmlns:a16="http://schemas.microsoft.com/office/drawing/2014/main" id="{BE1BD948-75B9-4DA2-9790-9C4B342A63A5}"/>
              </a:ext>
            </a:extLst>
          </xdr:cNvPr>
          <xdr:cNvSpPr txBox="1"/>
        </xdr:nvSpPr>
        <xdr:spPr>
          <a:xfrm>
            <a:off x="10527975" y="415636"/>
            <a:ext cx="52206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r"/>
            <a:r>
              <a:rPr lang="pt-BR" sz="1100" b="1">
                <a:solidFill>
                  <a:schemeClr val="bg1">
                    <a:lumMod val="65000"/>
                  </a:schemeClr>
                </a:solidFill>
              </a:rPr>
              <a:t>home</a:t>
            </a:r>
          </a:p>
        </xdr:txBody>
      </xdr:sp>
    </xdr:grpSp>
    <xdr:clientData/>
  </xdr:twoCellAnchor>
  <xdr:twoCellAnchor>
    <xdr:from>
      <xdr:col>0</xdr:col>
      <xdr:colOff>250825</xdr:colOff>
      <xdr:row>1</xdr:row>
      <xdr:rowOff>7410</xdr:rowOff>
    </xdr:from>
    <xdr:to>
      <xdr:col>17</xdr:col>
      <xdr:colOff>207818</xdr:colOff>
      <xdr:row>10</xdr:row>
      <xdr:rowOff>178860</xdr:rowOff>
    </xdr:to>
    <xdr:sp macro="" textlink="">
      <xdr:nvSpPr>
        <xdr:cNvPr id="60" name="Retângulo: Cantos Arredondados 59">
          <a:extLst>
            <a:ext uri="{FF2B5EF4-FFF2-40B4-BE49-F238E27FC236}">
              <a16:creationId xmlns:a16="http://schemas.microsoft.com/office/drawing/2014/main" id="{874077AC-1C8F-442D-AE25-78E0063A44E0}"/>
            </a:ext>
          </a:extLst>
        </xdr:cNvPr>
        <xdr:cNvSpPr/>
      </xdr:nvSpPr>
      <xdr:spPr>
        <a:xfrm>
          <a:off x="250825" y="197910"/>
          <a:ext cx="10261311" cy="1885950"/>
        </a:xfrm>
        <a:prstGeom prst="roundRect">
          <a:avLst>
            <a:gd name="adj" fmla="val 9091"/>
          </a:avLst>
        </a:prstGeom>
        <a:solidFill>
          <a:srgbClr val="252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183138</xdr:colOff>
      <xdr:row>6</xdr:row>
      <xdr:rowOff>81395</xdr:rowOff>
    </xdr:from>
    <xdr:to>
      <xdr:col>8</xdr:col>
      <xdr:colOff>135514</xdr:colOff>
      <xdr:row>7</xdr:row>
      <xdr:rowOff>139746</xdr:rowOff>
    </xdr:to>
    <xdr:sp macro="" textlink="Dados!C7">
      <xdr:nvSpPr>
        <xdr:cNvPr id="65" name="CaixaDeTexto 64">
          <a:extLst>
            <a:ext uri="{FF2B5EF4-FFF2-40B4-BE49-F238E27FC236}">
              <a16:creationId xmlns:a16="http://schemas.microsoft.com/office/drawing/2014/main" id="{7E949D58-A022-46DA-B9D7-839F6A3852DC}"/>
            </a:ext>
          </a:extLst>
        </xdr:cNvPr>
        <xdr:cNvSpPr txBox="1"/>
      </xdr:nvSpPr>
      <xdr:spPr>
        <a:xfrm>
          <a:off x="3213820" y="1224395"/>
          <a:ext cx="177078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fld id="{658D6D77-E25D-439D-8973-86D10610A68A}" type="TxLink">
            <a:rPr lang="en-US" sz="1200" b="1" i="0" u="none" strike="noStrike">
              <a:solidFill>
                <a:schemeClr val="bg1">
                  <a:lumMod val="75000"/>
                </a:schemeClr>
              </a:solidFill>
              <a:latin typeface="Calibri"/>
              <a:cs typeface="Calibri"/>
            </a:rPr>
            <a:pPr algn="ctr"/>
            <a:t>Partidas Iniciadas</a:t>
          </a:fld>
          <a:endParaRPr lang="pt-BR" sz="1050" b="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141142</xdr:colOff>
      <xdr:row>2</xdr:row>
      <xdr:rowOff>73602</xdr:rowOff>
    </xdr:from>
    <xdr:to>
      <xdr:col>10</xdr:col>
      <xdr:colOff>585354</xdr:colOff>
      <xdr:row>9</xdr:row>
      <xdr:rowOff>105987</xdr:rowOff>
    </xdr:to>
    <xdr:grpSp>
      <xdr:nvGrpSpPr>
        <xdr:cNvPr id="37" name="Agrupar 36">
          <a:extLst>
            <a:ext uri="{FF2B5EF4-FFF2-40B4-BE49-F238E27FC236}">
              <a16:creationId xmlns:a16="http://schemas.microsoft.com/office/drawing/2014/main" id="{2B8BA774-CADB-4E82-84D5-6B5C13A1C16E}"/>
            </a:ext>
          </a:extLst>
        </xdr:cNvPr>
        <xdr:cNvGrpSpPr/>
      </xdr:nvGrpSpPr>
      <xdr:grpSpPr>
        <a:xfrm>
          <a:off x="4384097" y="454602"/>
          <a:ext cx="2262621" cy="1365885"/>
          <a:chOff x="3648075" y="695325"/>
          <a:chExt cx="2276475" cy="1365885"/>
        </a:xfrm>
      </xdr:grpSpPr>
      <xdr:graphicFrame macro="">
        <xdr:nvGraphicFramePr>
          <xdr:cNvPr id="64" name="Gráfico 63">
            <a:extLst>
              <a:ext uri="{FF2B5EF4-FFF2-40B4-BE49-F238E27FC236}">
                <a16:creationId xmlns:a16="http://schemas.microsoft.com/office/drawing/2014/main" id="{289A2E6C-5DE9-49CB-A602-6303BAC4385C}"/>
              </a:ext>
            </a:extLst>
          </xdr:cNvPr>
          <xdr:cNvGraphicFramePr>
            <a:graphicFrameLocks/>
          </xdr:cNvGraphicFramePr>
        </xdr:nvGraphicFramePr>
        <xdr:xfrm>
          <a:off x="3648075" y="695325"/>
          <a:ext cx="2276475" cy="13658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Dados!D8">
        <xdr:nvSpPr>
          <xdr:cNvPr id="68" name="CaixaDeTexto 67">
            <a:extLst>
              <a:ext uri="{FF2B5EF4-FFF2-40B4-BE49-F238E27FC236}">
                <a16:creationId xmlns:a16="http://schemas.microsoft.com/office/drawing/2014/main" id="{7B616955-16E1-4CAA-B01F-6A3331112F21}"/>
              </a:ext>
            </a:extLst>
          </xdr:cNvPr>
          <xdr:cNvSpPr txBox="1"/>
        </xdr:nvSpPr>
        <xdr:spPr>
          <a:xfrm>
            <a:off x="4286251" y="1181100"/>
            <a:ext cx="1009650" cy="390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fld id="{197768D4-28F5-4E5D-ADFE-9AB162E6C82A}" type="TxLink">
              <a:rPr lang="en-US" sz="1600" b="1" i="0" u="none" strike="noStrike">
                <a:solidFill>
                  <a:srgbClr val="5D4DE8"/>
                </a:solidFill>
                <a:latin typeface="Calibri"/>
                <a:cs typeface="Calibri"/>
              </a:rPr>
              <a:pPr algn="ctr"/>
              <a:t>72%</a:t>
            </a:fld>
            <a:endParaRPr lang="pt-BR" sz="1400" b="1">
              <a:solidFill>
                <a:srgbClr val="5D4DE8"/>
              </a:solidFill>
            </a:endParaRPr>
          </a:p>
        </xdr:txBody>
      </xdr:sp>
    </xdr:grpSp>
    <xdr:clientData/>
  </xdr:twoCellAnchor>
  <xdr:twoCellAnchor>
    <xdr:from>
      <xdr:col>5</xdr:col>
      <xdr:colOff>178375</xdr:colOff>
      <xdr:row>3</xdr:row>
      <xdr:rowOff>171450</xdr:rowOff>
    </xdr:from>
    <xdr:to>
      <xdr:col>8</xdr:col>
      <xdr:colOff>140276</xdr:colOff>
      <xdr:row>6</xdr:row>
      <xdr:rowOff>142875</xdr:rowOff>
    </xdr:to>
    <xdr:sp macro="" textlink="Dados!C8">
      <xdr:nvSpPr>
        <xdr:cNvPr id="69" name="CaixaDeTexto 68">
          <a:extLst>
            <a:ext uri="{FF2B5EF4-FFF2-40B4-BE49-F238E27FC236}">
              <a16:creationId xmlns:a16="http://schemas.microsoft.com/office/drawing/2014/main" id="{4C9675F8-AFB2-462F-B2C0-CAD0C33700F8}"/>
            </a:ext>
          </a:extLst>
        </xdr:cNvPr>
        <xdr:cNvSpPr txBox="1"/>
      </xdr:nvSpPr>
      <xdr:spPr>
        <a:xfrm>
          <a:off x="3209057" y="742950"/>
          <a:ext cx="1780310" cy="5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46E0C651-6A37-48CD-8A28-3A9C995A161E}" type="TxLink">
            <a:rPr lang="en-US" sz="4000" b="1" i="0" u="none" strike="noStrike">
              <a:solidFill>
                <a:schemeClr val="bg1">
                  <a:lumMod val="85000"/>
                </a:schemeClr>
              </a:solidFill>
              <a:latin typeface="Calibri"/>
              <a:cs typeface="Calibri"/>
            </a:rPr>
            <a:pPr algn="ctr"/>
            <a:t>215</a:t>
          </a:fld>
          <a:endParaRPr lang="pt-BR" sz="3600" b="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0</xdr:col>
      <xdr:colOff>233891</xdr:colOff>
      <xdr:row>12</xdr:row>
      <xdr:rowOff>15874</xdr:rowOff>
    </xdr:from>
    <xdr:to>
      <xdr:col>4</xdr:col>
      <xdr:colOff>262466</xdr:colOff>
      <xdr:row>28</xdr:row>
      <xdr:rowOff>139699</xdr:rowOff>
    </xdr:to>
    <xdr:sp macro="" textlink="">
      <xdr:nvSpPr>
        <xdr:cNvPr id="73" name="Retângulo: Cantos Arredondados 72">
          <a:extLst>
            <a:ext uri="{FF2B5EF4-FFF2-40B4-BE49-F238E27FC236}">
              <a16:creationId xmlns:a16="http://schemas.microsoft.com/office/drawing/2014/main" id="{F9F08A4A-7160-41A3-9B49-771276E3177A}"/>
            </a:ext>
          </a:extLst>
        </xdr:cNvPr>
        <xdr:cNvSpPr/>
      </xdr:nvSpPr>
      <xdr:spPr>
        <a:xfrm>
          <a:off x="233891" y="2301874"/>
          <a:ext cx="2466975" cy="3171825"/>
        </a:xfrm>
        <a:prstGeom prst="roundRect">
          <a:avLst>
            <a:gd name="adj" fmla="val 7467"/>
          </a:avLst>
        </a:prstGeom>
        <a:solidFill>
          <a:srgbClr val="252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428625</xdr:colOff>
      <xdr:row>12</xdr:row>
      <xdr:rowOff>9524</xdr:rowOff>
    </xdr:from>
    <xdr:to>
      <xdr:col>8</xdr:col>
      <xdr:colOff>457199</xdr:colOff>
      <xdr:row>28</xdr:row>
      <xdr:rowOff>133349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EF961B3C-3DBF-4D30-98F0-C8D1AE7368ED}"/>
            </a:ext>
          </a:extLst>
        </xdr:cNvPr>
        <xdr:cNvSpPr/>
      </xdr:nvSpPr>
      <xdr:spPr>
        <a:xfrm>
          <a:off x="2883958" y="2295524"/>
          <a:ext cx="2483908" cy="3171825"/>
        </a:xfrm>
        <a:prstGeom prst="roundRect">
          <a:avLst>
            <a:gd name="adj" fmla="val 7467"/>
          </a:avLst>
        </a:prstGeom>
        <a:solidFill>
          <a:srgbClr val="252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5291</xdr:colOff>
      <xdr:row>12</xdr:row>
      <xdr:rowOff>20108</xdr:rowOff>
    </xdr:from>
    <xdr:to>
      <xdr:col>13</xdr:col>
      <xdr:colOff>33866</xdr:colOff>
      <xdr:row>28</xdr:row>
      <xdr:rowOff>143933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E07A514F-D54C-46FC-884E-E9855415D35F}"/>
            </a:ext>
          </a:extLst>
        </xdr:cNvPr>
        <xdr:cNvSpPr/>
      </xdr:nvSpPr>
      <xdr:spPr>
        <a:xfrm>
          <a:off x="5529791" y="2306108"/>
          <a:ext cx="2483908" cy="3171825"/>
        </a:xfrm>
        <a:prstGeom prst="roundRect">
          <a:avLst>
            <a:gd name="adj" fmla="val 7467"/>
          </a:avLst>
        </a:prstGeom>
        <a:solidFill>
          <a:srgbClr val="252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185207</xdr:colOff>
      <xdr:row>12</xdr:row>
      <xdr:rowOff>30691</xdr:rowOff>
    </xdr:from>
    <xdr:to>
      <xdr:col>17</xdr:col>
      <xdr:colOff>213781</xdr:colOff>
      <xdr:row>28</xdr:row>
      <xdr:rowOff>154516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3F6AFEF6-234D-4138-A8D2-8D9F67703FDF}"/>
            </a:ext>
          </a:extLst>
        </xdr:cNvPr>
        <xdr:cNvSpPr/>
      </xdr:nvSpPr>
      <xdr:spPr>
        <a:xfrm>
          <a:off x="8165040" y="2316691"/>
          <a:ext cx="2483908" cy="3171825"/>
        </a:xfrm>
        <a:prstGeom prst="roundRect">
          <a:avLst>
            <a:gd name="adj" fmla="val 7467"/>
          </a:avLst>
        </a:prstGeom>
        <a:solidFill>
          <a:srgbClr val="2527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542925</xdr:colOff>
      <xdr:row>21</xdr:row>
      <xdr:rowOff>42333</xdr:rowOff>
    </xdr:from>
    <xdr:to>
      <xdr:col>4</xdr:col>
      <xdr:colOff>238125</xdr:colOff>
      <xdr:row>23</xdr:row>
      <xdr:rowOff>84666</xdr:rowOff>
    </xdr:to>
    <xdr:sp macro="" textlink="Dados!K16">
      <xdr:nvSpPr>
        <xdr:cNvPr id="26" name="CaixaDeTexto 25">
          <a:extLst>
            <a:ext uri="{FF2B5EF4-FFF2-40B4-BE49-F238E27FC236}">
              <a16:creationId xmlns:a16="http://schemas.microsoft.com/office/drawing/2014/main" id="{BBA067EC-86C8-4DE9-A12C-391503FF83FA}"/>
            </a:ext>
          </a:extLst>
        </xdr:cNvPr>
        <xdr:cNvSpPr txBox="1"/>
      </xdr:nvSpPr>
      <xdr:spPr>
        <a:xfrm>
          <a:off x="542925" y="4042833"/>
          <a:ext cx="2133600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fld id="{FBA27033-0B9C-4E9C-AAD6-83A7ED7BD7EA}" type="TxLink">
            <a:rPr lang="en-US" sz="2000" b="1" i="0" u="none" strike="noStrike">
              <a:solidFill>
                <a:schemeClr val="bg1">
                  <a:lumMod val="75000"/>
                </a:schemeClr>
              </a:solidFill>
              <a:latin typeface="Calibri"/>
              <a:cs typeface="Calibri"/>
            </a:rPr>
            <a:pPr algn="ctr"/>
            <a:t>Guerreiros</a:t>
          </a:fld>
          <a:endParaRPr lang="pt-BR" sz="4000" b="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318030</xdr:colOff>
      <xdr:row>26</xdr:row>
      <xdr:rowOff>7407</xdr:rowOff>
    </xdr:from>
    <xdr:to>
      <xdr:col>3</xdr:col>
      <xdr:colOff>463021</xdr:colOff>
      <xdr:row>28</xdr:row>
      <xdr:rowOff>49740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F9BB4227-BC28-4D3C-91C5-2B63510AB4E6}"/>
            </a:ext>
          </a:extLst>
        </xdr:cNvPr>
        <xdr:cNvSpPr txBox="1"/>
      </xdr:nvSpPr>
      <xdr:spPr>
        <a:xfrm>
          <a:off x="927630" y="4960407"/>
          <a:ext cx="1364191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0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vitórias</a:t>
          </a:r>
        </a:p>
      </xdr:txBody>
    </xdr:sp>
    <xdr:clientData/>
  </xdr:twoCellAnchor>
  <xdr:twoCellAnchor>
    <xdr:from>
      <xdr:col>1</xdr:col>
      <xdr:colOff>370946</xdr:colOff>
      <xdr:row>24</xdr:row>
      <xdr:rowOff>47626</xdr:rowOff>
    </xdr:from>
    <xdr:to>
      <xdr:col>3</xdr:col>
      <xdr:colOff>410105</xdr:colOff>
      <xdr:row>26</xdr:row>
      <xdr:rowOff>173566</xdr:rowOff>
    </xdr:to>
    <xdr:sp macro="" textlink="Dados!L16">
      <xdr:nvSpPr>
        <xdr:cNvPr id="28" name="CaixaDeTexto 27">
          <a:extLst>
            <a:ext uri="{FF2B5EF4-FFF2-40B4-BE49-F238E27FC236}">
              <a16:creationId xmlns:a16="http://schemas.microsoft.com/office/drawing/2014/main" id="{3E0B01B4-AA3E-451F-AD87-AF7146B9894E}"/>
            </a:ext>
          </a:extLst>
        </xdr:cNvPr>
        <xdr:cNvSpPr txBox="1"/>
      </xdr:nvSpPr>
      <xdr:spPr>
        <a:xfrm>
          <a:off x="980546" y="4619626"/>
          <a:ext cx="1258359" cy="50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fld id="{2E6F4AAA-F5AB-446D-9F39-3A379CE87E32}" type="TxLink">
            <a:rPr lang="en-US" sz="3200" b="1" i="0" u="none" strike="noStrike">
              <a:solidFill>
                <a:schemeClr val="bg1">
                  <a:lumMod val="85000"/>
                </a:schemeClr>
              </a:solidFill>
              <a:latin typeface="Calibri"/>
              <a:cs typeface="Calibri"/>
            </a:rPr>
            <a:pPr algn="ctr"/>
            <a:t>56</a:t>
          </a:fld>
          <a:endParaRPr lang="pt-BR" sz="8800" b="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3</xdr:col>
      <xdr:colOff>502710</xdr:colOff>
      <xdr:row>12</xdr:row>
      <xdr:rowOff>156633</xdr:rowOff>
    </xdr:from>
    <xdr:to>
      <xdr:col>4</xdr:col>
      <xdr:colOff>257176</xdr:colOff>
      <xdr:row>14</xdr:row>
      <xdr:rowOff>61384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7C7F3BBC-CAA7-4D54-BA46-36A415EE0066}"/>
            </a:ext>
          </a:extLst>
        </xdr:cNvPr>
        <xdr:cNvGrpSpPr/>
      </xdr:nvGrpSpPr>
      <xdr:grpSpPr>
        <a:xfrm>
          <a:off x="2321119" y="2442633"/>
          <a:ext cx="360602" cy="285751"/>
          <a:chOff x="2341035" y="2461683"/>
          <a:chExt cx="364066" cy="285751"/>
        </a:xfrm>
      </xdr:grpSpPr>
      <xdr:sp macro="" textlink="">
        <xdr:nvSpPr>
          <xdr:cNvPr id="33" name="Retângulo: Cantos Arredondados 32">
            <a:extLst>
              <a:ext uri="{FF2B5EF4-FFF2-40B4-BE49-F238E27FC236}">
                <a16:creationId xmlns:a16="http://schemas.microsoft.com/office/drawing/2014/main" id="{04D37664-6970-4ABA-81FE-3952350AC0E8}"/>
              </a:ext>
            </a:extLst>
          </xdr:cNvPr>
          <xdr:cNvSpPr/>
        </xdr:nvSpPr>
        <xdr:spPr>
          <a:xfrm>
            <a:off x="2341035" y="2473867"/>
            <a:ext cx="364066" cy="273567"/>
          </a:xfrm>
          <a:custGeom>
            <a:avLst/>
            <a:gdLst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758067 w 758067"/>
              <a:gd name="connsiteY4" fmla="*/ 218323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582179 w 758067"/>
              <a:gd name="connsiteY4" fmla="*/ 229147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614435"/>
              <a:gd name="connsiteY0" fmla="*/ 243171 h 461494"/>
              <a:gd name="connsiteX1" fmla="*/ 199672 w 614435"/>
              <a:gd name="connsiteY1" fmla="*/ 43499 h 461494"/>
              <a:gd name="connsiteX2" fmla="*/ 558395 w 614435"/>
              <a:gd name="connsiteY2" fmla="*/ 43499 h 461494"/>
              <a:gd name="connsiteX3" fmla="*/ 571355 w 614435"/>
              <a:gd name="connsiteY3" fmla="*/ 51048 h 461494"/>
              <a:gd name="connsiteX4" fmla="*/ 582179 w 614435"/>
              <a:gd name="connsiteY4" fmla="*/ 272646 h 461494"/>
              <a:gd name="connsiteX5" fmla="*/ 558395 w 614435"/>
              <a:gd name="connsiteY5" fmla="*/ 461494 h 461494"/>
              <a:gd name="connsiteX6" fmla="*/ 199672 w 614435"/>
              <a:gd name="connsiteY6" fmla="*/ 461494 h 461494"/>
              <a:gd name="connsiteX7" fmla="*/ 0 w 614435"/>
              <a:gd name="connsiteY7" fmla="*/ 261822 h 461494"/>
              <a:gd name="connsiteX8" fmla="*/ 0 w 614435"/>
              <a:gd name="connsiteY8" fmla="*/ 243171 h 461494"/>
              <a:gd name="connsiteX0" fmla="*/ 0 w 630732"/>
              <a:gd name="connsiteY0" fmla="*/ 209146 h 427469"/>
              <a:gd name="connsiteX1" fmla="*/ 199672 w 630732"/>
              <a:gd name="connsiteY1" fmla="*/ 9474 h 427469"/>
              <a:gd name="connsiteX2" fmla="*/ 558395 w 630732"/>
              <a:gd name="connsiteY2" fmla="*/ 9474 h 427469"/>
              <a:gd name="connsiteX3" fmla="*/ 620062 w 630732"/>
              <a:gd name="connsiteY3" fmla="*/ 73848 h 427469"/>
              <a:gd name="connsiteX4" fmla="*/ 582179 w 630732"/>
              <a:gd name="connsiteY4" fmla="*/ 238621 h 427469"/>
              <a:gd name="connsiteX5" fmla="*/ 558395 w 630732"/>
              <a:gd name="connsiteY5" fmla="*/ 427469 h 427469"/>
              <a:gd name="connsiteX6" fmla="*/ 199672 w 630732"/>
              <a:gd name="connsiteY6" fmla="*/ 427469 h 427469"/>
              <a:gd name="connsiteX7" fmla="*/ 0 w 630732"/>
              <a:gd name="connsiteY7" fmla="*/ 227797 h 427469"/>
              <a:gd name="connsiteX8" fmla="*/ 0 w 630732"/>
              <a:gd name="connsiteY8" fmla="*/ 209146 h 427469"/>
              <a:gd name="connsiteX0" fmla="*/ 0 w 637133"/>
              <a:gd name="connsiteY0" fmla="*/ 199672 h 417995"/>
              <a:gd name="connsiteX1" fmla="*/ 199672 w 637133"/>
              <a:gd name="connsiteY1" fmla="*/ 0 h 417995"/>
              <a:gd name="connsiteX2" fmla="*/ 558395 w 637133"/>
              <a:gd name="connsiteY2" fmla="*/ 0 h 417995"/>
              <a:gd name="connsiteX3" fmla="*/ 630886 w 637133"/>
              <a:gd name="connsiteY3" fmla="*/ 110375 h 417995"/>
              <a:gd name="connsiteX4" fmla="*/ 582179 w 637133"/>
              <a:gd name="connsiteY4" fmla="*/ 229147 h 417995"/>
              <a:gd name="connsiteX5" fmla="*/ 558395 w 637133"/>
              <a:gd name="connsiteY5" fmla="*/ 417995 h 417995"/>
              <a:gd name="connsiteX6" fmla="*/ 199672 w 637133"/>
              <a:gd name="connsiteY6" fmla="*/ 417995 h 417995"/>
              <a:gd name="connsiteX7" fmla="*/ 0 w 637133"/>
              <a:gd name="connsiteY7" fmla="*/ 218323 h 417995"/>
              <a:gd name="connsiteX8" fmla="*/ 0 w 637133"/>
              <a:gd name="connsiteY8" fmla="*/ 199672 h 417995"/>
              <a:gd name="connsiteX0" fmla="*/ 0 w 630886"/>
              <a:gd name="connsiteY0" fmla="*/ 199672 h 417995"/>
              <a:gd name="connsiteX1" fmla="*/ 199672 w 630886"/>
              <a:gd name="connsiteY1" fmla="*/ 0 h 417995"/>
              <a:gd name="connsiteX2" fmla="*/ 558395 w 630886"/>
              <a:gd name="connsiteY2" fmla="*/ 0 h 417995"/>
              <a:gd name="connsiteX3" fmla="*/ 630886 w 630886"/>
              <a:gd name="connsiteY3" fmla="*/ 110375 h 417995"/>
              <a:gd name="connsiteX4" fmla="*/ 582179 w 630886"/>
              <a:gd name="connsiteY4" fmla="*/ 229147 h 417995"/>
              <a:gd name="connsiteX5" fmla="*/ 558395 w 630886"/>
              <a:gd name="connsiteY5" fmla="*/ 417995 h 417995"/>
              <a:gd name="connsiteX6" fmla="*/ 199672 w 630886"/>
              <a:gd name="connsiteY6" fmla="*/ 417995 h 417995"/>
              <a:gd name="connsiteX7" fmla="*/ 0 w 630886"/>
              <a:gd name="connsiteY7" fmla="*/ 218323 h 417995"/>
              <a:gd name="connsiteX8" fmla="*/ 0 w 630886"/>
              <a:gd name="connsiteY8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03235"/>
              <a:gd name="connsiteY0" fmla="*/ 199672 h 417995"/>
              <a:gd name="connsiteX1" fmla="*/ 199672 w 603235"/>
              <a:gd name="connsiteY1" fmla="*/ 0 h 417995"/>
              <a:gd name="connsiteX2" fmla="*/ 558395 w 603235"/>
              <a:gd name="connsiteY2" fmla="*/ 0 h 417995"/>
              <a:gd name="connsiteX3" fmla="*/ 558395 w 603235"/>
              <a:gd name="connsiteY3" fmla="*/ 417995 h 417995"/>
              <a:gd name="connsiteX4" fmla="*/ 199672 w 603235"/>
              <a:gd name="connsiteY4" fmla="*/ 417995 h 417995"/>
              <a:gd name="connsiteX5" fmla="*/ 0 w 603235"/>
              <a:gd name="connsiteY5" fmla="*/ 218323 h 417995"/>
              <a:gd name="connsiteX6" fmla="*/ 0 w 603235"/>
              <a:gd name="connsiteY6" fmla="*/ 199672 h 417995"/>
              <a:gd name="connsiteX0" fmla="*/ 0 w 558395"/>
              <a:gd name="connsiteY0" fmla="*/ 199672 h 417995"/>
              <a:gd name="connsiteX1" fmla="*/ 199672 w 558395"/>
              <a:gd name="connsiteY1" fmla="*/ 0 h 417995"/>
              <a:gd name="connsiteX2" fmla="*/ 558395 w 558395"/>
              <a:gd name="connsiteY2" fmla="*/ 0 h 417995"/>
              <a:gd name="connsiteX3" fmla="*/ 558395 w 558395"/>
              <a:gd name="connsiteY3" fmla="*/ 417995 h 417995"/>
              <a:gd name="connsiteX4" fmla="*/ 199672 w 558395"/>
              <a:gd name="connsiteY4" fmla="*/ 417995 h 417995"/>
              <a:gd name="connsiteX5" fmla="*/ 0 w 558395"/>
              <a:gd name="connsiteY5" fmla="*/ 218323 h 417995"/>
              <a:gd name="connsiteX6" fmla="*/ 0 w 558395"/>
              <a:gd name="connsiteY6" fmla="*/ 199672 h 4179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8395" h="417995">
                <a:moveTo>
                  <a:pt x="0" y="199672"/>
                </a:moveTo>
                <a:cubicBezTo>
                  <a:pt x="0" y="89396"/>
                  <a:pt x="89396" y="0"/>
                  <a:pt x="199672" y="0"/>
                </a:cubicBezTo>
                <a:lnTo>
                  <a:pt x="558395" y="0"/>
                </a:lnTo>
                <a:lnTo>
                  <a:pt x="558395" y="417995"/>
                </a:lnTo>
                <a:lnTo>
                  <a:pt x="199672" y="417995"/>
                </a:lnTo>
                <a:cubicBezTo>
                  <a:pt x="89396" y="417995"/>
                  <a:pt x="0" y="328599"/>
                  <a:pt x="0" y="218323"/>
                </a:cubicBezTo>
                <a:lnTo>
                  <a:pt x="0" y="199672"/>
                </a:lnTo>
                <a:close/>
              </a:path>
            </a:pathLst>
          </a:custGeom>
          <a:solidFill>
            <a:srgbClr val="5D4D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5" name="CaixaDeTexto 34">
            <a:extLst>
              <a:ext uri="{FF2B5EF4-FFF2-40B4-BE49-F238E27FC236}">
                <a16:creationId xmlns:a16="http://schemas.microsoft.com/office/drawing/2014/main" id="{1D4CD4B6-009C-4927-BBB3-71051308E448}"/>
              </a:ext>
            </a:extLst>
          </xdr:cNvPr>
          <xdr:cNvSpPr txBox="1"/>
        </xdr:nvSpPr>
        <xdr:spPr>
          <a:xfrm>
            <a:off x="2423585" y="2461683"/>
            <a:ext cx="271990" cy="262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4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1º</a:t>
            </a:r>
          </a:p>
        </xdr:txBody>
      </xdr:sp>
    </xdr:grpSp>
    <xdr:clientData/>
  </xdr:twoCellAnchor>
  <xdr:twoCellAnchor>
    <xdr:from>
      <xdr:col>8</xdr:col>
      <xdr:colOff>93135</xdr:colOff>
      <xdr:row>12</xdr:row>
      <xdr:rowOff>156633</xdr:rowOff>
    </xdr:from>
    <xdr:to>
      <xdr:col>8</xdr:col>
      <xdr:colOff>457201</xdr:colOff>
      <xdr:row>14</xdr:row>
      <xdr:rowOff>61384</xdr:rowOff>
    </xdr:to>
    <xdr:grpSp>
      <xdr:nvGrpSpPr>
        <xdr:cNvPr id="38" name="Agrupar 37">
          <a:extLst>
            <a:ext uri="{FF2B5EF4-FFF2-40B4-BE49-F238E27FC236}">
              <a16:creationId xmlns:a16="http://schemas.microsoft.com/office/drawing/2014/main" id="{D4515975-F089-4FAE-9C88-01D1C8EF67EF}"/>
            </a:ext>
          </a:extLst>
        </xdr:cNvPr>
        <xdr:cNvGrpSpPr/>
      </xdr:nvGrpSpPr>
      <xdr:grpSpPr>
        <a:xfrm>
          <a:off x="4942226" y="2442633"/>
          <a:ext cx="364066" cy="285751"/>
          <a:chOff x="2341035" y="2461683"/>
          <a:chExt cx="364066" cy="285751"/>
        </a:xfrm>
      </xdr:grpSpPr>
      <xdr:sp macro="" textlink="">
        <xdr:nvSpPr>
          <xdr:cNvPr id="39" name="Retângulo: Cantos Arredondados 32">
            <a:extLst>
              <a:ext uri="{FF2B5EF4-FFF2-40B4-BE49-F238E27FC236}">
                <a16:creationId xmlns:a16="http://schemas.microsoft.com/office/drawing/2014/main" id="{5D38695E-E60A-47F9-9D12-40E625674BE2}"/>
              </a:ext>
            </a:extLst>
          </xdr:cNvPr>
          <xdr:cNvSpPr/>
        </xdr:nvSpPr>
        <xdr:spPr>
          <a:xfrm>
            <a:off x="2341035" y="2473867"/>
            <a:ext cx="364066" cy="273567"/>
          </a:xfrm>
          <a:custGeom>
            <a:avLst/>
            <a:gdLst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758067 w 758067"/>
              <a:gd name="connsiteY4" fmla="*/ 218323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582179 w 758067"/>
              <a:gd name="connsiteY4" fmla="*/ 229147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614435"/>
              <a:gd name="connsiteY0" fmla="*/ 243171 h 461494"/>
              <a:gd name="connsiteX1" fmla="*/ 199672 w 614435"/>
              <a:gd name="connsiteY1" fmla="*/ 43499 h 461494"/>
              <a:gd name="connsiteX2" fmla="*/ 558395 w 614435"/>
              <a:gd name="connsiteY2" fmla="*/ 43499 h 461494"/>
              <a:gd name="connsiteX3" fmla="*/ 571355 w 614435"/>
              <a:gd name="connsiteY3" fmla="*/ 51048 h 461494"/>
              <a:gd name="connsiteX4" fmla="*/ 582179 w 614435"/>
              <a:gd name="connsiteY4" fmla="*/ 272646 h 461494"/>
              <a:gd name="connsiteX5" fmla="*/ 558395 w 614435"/>
              <a:gd name="connsiteY5" fmla="*/ 461494 h 461494"/>
              <a:gd name="connsiteX6" fmla="*/ 199672 w 614435"/>
              <a:gd name="connsiteY6" fmla="*/ 461494 h 461494"/>
              <a:gd name="connsiteX7" fmla="*/ 0 w 614435"/>
              <a:gd name="connsiteY7" fmla="*/ 261822 h 461494"/>
              <a:gd name="connsiteX8" fmla="*/ 0 w 614435"/>
              <a:gd name="connsiteY8" fmla="*/ 243171 h 461494"/>
              <a:gd name="connsiteX0" fmla="*/ 0 w 630732"/>
              <a:gd name="connsiteY0" fmla="*/ 209146 h 427469"/>
              <a:gd name="connsiteX1" fmla="*/ 199672 w 630732"/>
              <a:gd name="connsiteY1" fmla="*/ 9474 h 427469"/>
              <a:gd name="connsiteX2" fmla="*/ 558395 w 630732"/>
              <a:gd name="connsiteY2" fmla="*/ 9474 h 427469"/>
              <a:gd name="connsiteX3" fmla="*/ 620062 w 630732"/>
              <a:gd name="connsiteY3" fmla="*/ 73848 h 427469"/>
              <a:gd name="connsiteX4" fmla="*/ 582179 w 630732"/>
              <a:gd name="connsiteY4" fmla="*/ 238621 h 427469"/>
              <a:gd name="connsiteX5" fmla="*/ 558395 w 630732"/>
              <a:gd name="connsiteY5" fmla="*/ 427469 h 427469"/>
              <a:gd name="connsiteX6" fmla="*/ 199672 w 630732"/>
              <a:gd name="connsiteY6" fmla="*/ 427469 h 427469"/>
              <a:gd name="connsiteX7" fmla="*/ 0 w 630732"/>
              <a:gd name="connsiteY7" fmla="*/ 227797 h 427469"/>
              <a:gd name="connsiteX8" fmla="*/ 0 w 630732"/>
              <a:gd name="connsiteY8" fmla="*/ 209146 h 427469"/>
              <a:gd name="connsiteX0" fmla="*/ 0 w 637133"/>
              <a:gd name="connsiteY0" fmla="*/ 199672 h 417995"/>
              <a:gd name="connsiteX1" fmla="*/ 199672 w 637133"/>
              <a:gd name="connsiteY1" fmla="*/ 0 h 417995"/>
              <a:gd name="connsiteX2" fmla="*/ 558395 w 637133"/>
              <a:gd name="connsiteY2" fmla="*/ 0 h 417995"/>
              <a:gd name="connsiteX3" fmla="*/ 630886 w 637133"/>
              <a:gd name="connsiteY3" fmla="*/ 110375 h 417995"/>
              <a:gd name="connsiteX4" fmla="*/ 582179 w 637133"/>
              <a:gd name="connsiteY4" fmla="*/ 229147 h 417995"/>
              <a:gd name="connsiteX5" fmla="*/ 558395 w 637133"/>
              <a:gd name="connsiteY5" fmla="*/ 417995 h 417995"/>
              <a:gd name="connsiteX6" fmla="*/ 199672 w 637133"/>
              <a:gd name="connsiteY6" fmla="*/ 417995 h 417995"/>
              <a:gd name="connsiteX7" fmla="*/ 0 w 637133"/>
              <a:gd name="connsiteY7" fmla="*/ 218323 h 417995"/>
              <a:gd name="connsiteX8" fmla="*/ 0 w 637133"/>
              <a:gd name="connsiteY8" fmla="*/ 199672 h 417995"/>
              <a:gd name="connsiteX0" fmla="*/ 0 w 630886"/>
              <a:gd name="connsiteY0" fmla="*/ 199672 h 417995"/>
              <a:gd name="connsiteX1" fmla="*/ 199672 w 630886"/>
              <a:gd name="connsiteY1" fmla="*/ 0 h 417995"/>
              <a:gd name="connsiteX2" fmla="*/ 558395 w 630886"/>
              <a:gd name="connsiteY2" fmla="*/ 0 h 417995"/>
              <a:gd name="connsiteX3" fmla="*/ 630886 w 630886"/>
              <a:gd name="connsiteY3" fmla="*/ 110375 h 417995"/>
              <a:gd name="connsiteX4" fmla="*/ 582179 w 630886"/>
              <a:gd name="connsiteY4" fmla="*/ 229147 h 417995"/>
              <a:gd name="connsiteX5" fmla="*/ 558395 w 630886"/>
              <a:gd name="connsiteY5" fmla="*/ 417995 h 417995"/>
              <a:gd name="connsiteX6" fmla="*/ 199672 w 630886"/>
              <a:gd name="connsiteY6" fmla="*/ 417995 h 417995"/>
              <a:gd name="connsiteX7" fmla="*/ 0 w 630886"/>
              <a:gd name="connsiteY7" fmla="*/ 218323 h 417995"/>
              <a:gd name="connsiteX8" fmla="*/ 0 w 630886"/>
              <a:gd name="connsiteY8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03235"/>
              <a:gd name="connsiteY0" fmla="*/ 199672 h 417995"/>
              <a:gd name="connsiteX1" fmla="*/ 199672 w 603235"/>
              <a:gd name="connsiteY1" fmla="*/ 0 h 417995"/>
              <a:gd name="connsiteX2" fmla="*/ 558395 w 603235"/>
              <a:gd name="connsiteY2" fmla="*/ 0 h 417995"/>
              <a:gd name="connsiteX3" fmla="*/ 558395 w 603235"/>
              <a:gd name="connsiteY3" fmla="*/ 417995 h 417995"/>
              <a:gd name="connsiteX4" fmla="*/ 199672 w 603235"/>
              <a:gd name="connsiteY4" fmla="*/ 417995 h 417995"/>
              <a:gd name="connsiteX5" fmla="*/ 0 w 603235"/>
              <a:gd name="connsiteY5" fmla="*/ 218323 h 417995"/>
              <a:gd name="connsiteX6" fmla="*/ 0 w 603235"/>
              <a:gd name="connsiteY6" fmla="*/ 199672 h 417995"/>
              <a:gd name="connsiteX0" fmla="*/ 0 w 558395"/>
              <a:gd name="connsiteY0" fmla="*/ 199672 h 417995"/>
              <a:gd name="connsiteX1" fmla="*/ 199672 w 558395"/>
              <a:gd name="connsiteY1" fmla="*/ 0 h 417995"/>
              <a:gd name="connsiteX2" fmla="*/ 558395 w 558395"/>
              <a:gd name="connsiteY2" fmla="*/ 0 h 417995"/>
              <a:gd name="connsiteX3" fmla="*/ 558395 w 558395"/>
              <a:gd name="connsiteY3" fmla="*/ 417995 h 417995"/>
              <a:gd name="connsiteX4" fmla="*/ 199672 w 558395"/>
              <a:gd name="connsiteY4" fmla="*/ 417995 h 417995"/>
              <a:gd name="connsiteX5" fmla="*/ 0 w 558395"/>
              <a:gd name="connsiteY5" fmla="*/ 218323 h 417995"/>
              <a:gd name="connsiteX6" fmla="*/ 0 w 558395"/>
              <a:gd name="connsiteY6" fmla="*/ 199672 h 4179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8395" h="417995">
                <a:moveTo>
                  <a:pt x="0" y="199672"/>
                </a:moveTo>
                <a:cubicBezTo>
                  <a:pt x="0" y="89396"/>
                  <a:pt x="89396" y="0"/>
                  <a:pt x="199672" y="0"/>
                </a:cubicBezTo>
                <a:lnTo>
                  <a:pt x="558395" y="0"/>
                </a:lnTo>
                <a:lnTo>
                  <a:pt x="558395" y="417995"/>
                </a:lnTo>
                <a:lnTo>
                  <a:pt x="199672" y="417995"/>
                </a:lnTo>
                <a:cubicBezTo>
                  <a:pt x="89396" y="417995"/>
                  <a:pt x="0" y="328599"/>
                  <a:pt x="0" y="218323"/>
                </a:cubicBezTo>
                <a:lnTo>
                  <a:pt x="0" y="199672"/>
                </a:lnTo>
                <a:close/>
              </a:path>
            </a:pathLst>
          </a:custGeom>
          <a:solidFill>
            <a:srgbClr val="5D4D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0" name="CaixaDeTexto 39">
            <a:extLst>
              <a:ext uri="{FF2B5EF4-FFF2-40B4-BE49-F238E27FC236}">
                <a16:creationId xmlns:a16="http://schemas.microsoft.com/office/drawing/2014/main" id="{4DF8DAEE-7F90-48FC-A600-8B2D5D17A476}"/>
              </a:ext>
            </a:extLst>
          </xdr:cNvPr>
          <xdr:cNvSpPr txBox="1"/>
        </xdr:nvSpPr>
        <xdr:spPr>
          <a:xfrm>
            <a:off x="2423585" y="2461683"/>
            <a:ext cx="271990" cy="262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4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2º</a:t>
            </a:r>
          </a:p>
        </xdr:txBody>
      </xdr:sp>
    </xdr:grpSp>
    <xdr:clientData/>
  </xdr:twoCellAnchor>
  <xdr:twoCellAnchor>
    <xdr:from>
      <xdr:col>12</xdr:col>
      <xdr:colOff>274110</xdr:colOff>
      <xdr:row>12</xdr:row>
      <xdr:rowOff>156633</xdr:rowOff>
    </xdr:from>
    <xdr:to>
      <xdr:col>13</xdr:col>
      <xdr:colOff>28576</xdr:colOff>
      <xdr:row>14</xdr:row>
      <xdr:rowOff>61384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01DCF1F4-AEAF-44C5-97C5-752111621D4C}"/>
            </a:ext>
          </a:extLst>
        </xdr:cNvPr>
        <xdr:cNvGrpSpPr/>
      </xdr:nvGrpSpPr>
      <xdr:grpSpPr>
        <a:xfrm>
          <a:off x="7547746" y="2442633"/>
          <a:ext cx="360603" cy="285751"/>
          <a:chOff x="2341035" y="2461683"/>
          <a:chExt cx="364066" cy="285751"/>
        </a:xfrm>
      </xdr:grpSpPr>
      <xdr:sp macro="" textlink="">
        <xdr:nvSpPr>
          <xdr:cNvPr id="42" name="Retângulo: Cantos Arredondados 32">
            <a:extLst>
              <a:ext uri="{FF2B5EF4-FFF2-40B4-BE49-F238E27FC236}">
                <a16:creationId xmlns:a16="http://schemas.microsoft.com/office/drawing/2014/main" id="{3BBA6113-0016-49A6-B3D8-0CED17B58ADA}"/>
              </a:ext>
            </a:extLst>
          </xdr:cNvPr>
          <xdr:cNvSpPr/>
        </xdr:nvSpPr>
        <xdr:spPr>
          <a:xfrm>
            <a:off x="2341035" y="2473867"/>
            <a:ext cx="364066" cy="273567"/>
          </a:xfrm>
          <a:custGeom>
            <a:avLst/>
            <a:gdLst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758067 w 758067"/>
              <a:gd name="connsiteY4" fmla="*/ 218323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582179 w 758067"/>
              <a:gd name="connsiteY4" fmla="*/ 229147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614435"/>
              <a:gd name="connsiteY0" fmla="*/ 243171 h 461494"/>
              <a:gd name="connsiteX1" fmla="*/ 199672 w 614435"/>
              <a:gd name="connsiteY1" fmla="*/ 43499 h 461494"/>
              <a:gd name="connsiteX2" fmla="*/ 558395 w 614435"/>
              <a:gd name="connsiteY2" fmla="*/ 43499 h 461494"/>
              <a:gd name="connsiteX3" fmla="*/ 571355 w 614435"/>
              <a:gd name="connsiteY3" fmla="*/ 51048 h 461494"/>
              <a:gd name="connsiteX4" fmla="*/ 582179 w 614435"/>
              <a:gd name="connsiteY4" fmla="*/ 272646 h 461494"/>
              <a:gd name="connsiteX5" fmla="*/ 558395 w 614435"/>
              <a:gd name="connsiteY5" fmla="*/ 461494 h 461494"/>
              <a:gd name="connsiteX6" fmla="*/ 199672 w 614435"/>
              <a:gd name="connsiteY6" fmla="*/ 461494 h 461494"/>
              <a:gd name="connsiteX7" fmla="*/ 0 w 614435"/>
              <a:gd name="connsiteY7" fmla="*/ 261822 h 461494"/>
              <a:gd name="connsiteX8" fmla="*/ 0 w 614435"/>
              <a:gd name="connsiteY8" fmla="*/ 243171 h 461494"/>
              <a:gd name="connsiteX0" fmla="*/ 0 w 630732"/>
              <a:gd name="connsiteY0" fmla="*/ 209146 h 427469"/>
              <a:gd name="connsiteX1" fmla="*/ 199672 w 630732"/>
              <a:gd name="connsiteY1" fmla="*/ 9474 h 427469"/>
              <a:gd name="connsiteX2" fmla="*/ 558395 w 630732"/>
              <a:gd name="connsiteY2" fmla="*/ 9474 h 427469"/>
              <a:gd name="connsiteX3" fmla="*/ 620062 w 630732"/>
              <a:gd name="connsiteY3" fmla="*/ 73848 h 427469"/>
              <a:gd name="connsiteX4" fmla="*/ 582179 w 630732"/>
              <a:gd name="connsiteY4" fmla="*/ 238621 h 427469"/>
              <a:gd name="connsiteX5" fmla="*/ 558395 w 630732"/>
              <a:gd name="connsiteY5" fmla="*/ 427469 h 427469"/>
              <a:gd name="connsiteX6" fmla="*/ 199672 w 630732"/>
              <a:gd name="connsiteY6" fmla="*/ 427469 h 427469"/>
              <a:gd name="connsiteX7" fmla="*/ 0 w 630732"/>
              <a:gd name="connsiteY7" fmla="*/ 227797 h 427469"/>
              <a:gd name="connsiteX8" fmla="*/ 0 w 630732"/>
              <a:gd name="connsiteY8" fmla="*/ 209146 h 427469"/>
              <a:gd name="connsiteX0" fmla="*/ 0 w 637133"/>
              <a:gd name="connsiteY0" fmla="*/ 199672 h 417995"/>
              <a:gd name="connsiteX1" fmla="*/ 199672 w 637133"/>
              <a:gd name="connsiteY1" fmla="*/ 0 h 417995"/>
              <a:gd name="connsiteX2" fmla="*/ 558395 w 637133"/>
              <a:gd name="connsiteY2" fmla="*/ 0 h 417995"/>
              <a:gd name="connsiteX3" fmla="*/ 630886 w 637133"/>
              <a:gd name="connsiteY3" fmla="*/ 110375 h 417995"/>
              <a:gd name="connsiteX4" fmla="*/ 582179 w 637133"/>
              <a:gd name="connsiteY4" fmla="*/ 229147 h 417995"/>
              <a:gd name="connsiteX5" fmla="*/ 558395 w 637133"/>
              <a:gd name="connsiteY5" fmla="*/ 417995 h 417995"/>
              <a:gd name="connsiteX6" fmla="*/ 199672 w 637133"/>
              <a:gd name="connsiteY6" fmla="*/ 417995 h 417995"/>
              <a:gd name="connsiteX7" fmla="*/ 0 w 637133"/>
              <a:gd name="connsiteY7" fmla="*/ 218323 h 417995"/>
              <a:gd name="connsiteX8" fmla="*/ 0 w 637133"/>
              <a:gd name="connsiteY8" fmla="*/ 199672 h 417995"/>
              <a:gd name="connsiteX0" fmla="*/ 0 w 630886"/>
              <a:gd name="connsiteY0" fmla="*/ 199672 h 417995"/>
              <a:gd name="connsiteX1" fmla="*/ 199672 w 630886"/>
              <a:gd name="connsiteY1" fmla="*/ 0 h 417995"/>
              <a:gd name="connsiteX2" fmla="*/ 558395 w 630886"/>
              <a:gd name="connsiteY2" fmla="*/ 0 h 417995"/>
              <a:gd name="connsiteX3" fmla="*/ 630886 w 630886"/>
              <a:gd name="connsiteY3" fmla="*/ 110375 h 417995"/>
              <a:gd name="connsiteX4" fmla="*/ 582179 w 630886"/>
              <a:gd name="connsiteY4" fmla="*/ 229147 h 417995"/>
              <a:gd name="connsiteX5" fmla="*/ 558395 w 630886"/>
              <a:gd name="connsiteY5" fmla="*/ 417995 h 417995"/>
              <a:gd name="connsiteX6" fmla="*/ 199672 w 630886"/>
              <a:gd name="connsiteY6" fmla="*/ 417995 h 417995"/>
              <a:gd name="connsiteX7" fmla="*/ 0 w 630886"/>
              <a:gd name="connsiteY7" fmla="*/ 218323 h 417995"/>
              <a:gd name="connsiteX8" fmla="*/ 0 w 630886"/>
              <a:gd name="connsiteY8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03235"/>
              <a:gd name="connsiteY0" fmla="*/ 199672 h 417995"/>
              <a:gd name="connsiteX1" fmla="*/ 199672 w 603235"/>
              <a:gd name="connsiteY1" fmla="*/ 0 h 417995"/>
              <a:gd name="connsiteX2" fmla="*/ 558395 w 603235"/>
              <a:gd name="connsiteY2" fmla="*/ 0 h 417995"/>
              <a:gd name="connsiteX3" fmla="*/ 558395 w 603235"/>
              <a:gd name="connsiteY3" fmla="*/ 417995 h 417995"/>
              <a:gd name="connsiteX4" fmla="*/ 199672 w 603235"/>
              <a:gd name="connsiteY4" fmla="*/ 417995 h 417995"/>
              <a:gd name="connsiteX5" fmla="*/ 0 w 603235"/>
              <a:gd name="connsiteY5" fmla="*/ 218323 h 417995"/>
              <a:gd name="connsiteX6" fmla="*/ 0 w 603235"/>
              <a:gd name="connsiteY6" fmla="*/ 199672 h 417995"/>
              <a:gd name="connsiteX0" fmla="*/ 0 w 558395"/>
              <a:gd name="connsiteY0" fmla="*/ 199672 h 417995"/>
              <a:gd name="connsiteX1" fmla="*/ 199672 w 558395"/>
              <a:gd name="connsiteY1" fmla="*/ 0 h 417995"/>
              <a:gd name="connsiteX2" fmla="*/ 558395 w 558395"/>
              <a:gd name="connsiteY2" fmla="*/ 0 h 417995"/>
              <a:gd name="connsiteX3" fmla="*/ 558395 w 558395"/>
              <a:gd name="connsiteY3" fmla="*/ 417995 h 417995"/>
              <a:gd name="connsiteX4" fmla="*/ 199672 w 558395"/>
              <a:gd name="connsiteY4" fmla="*/ 417995 h 417995"/>
              <a:gd name="connsiteX5" fmla="*/ 0 w 558395"/>
              <a:gd name="connsiteY5" fmla="*/ 218323 h 417995"/>
              <a:gd name="connsiteX6" fmla="*/ 0 w 558395"/>
              <a:gd name="connsiteY6" fmla="*/ 199672 h 4179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8395" h="417995">
                <a:moveTo>
                  <a:pt x="0" y="199672"/>
                </a:moveTo>
                <a:cubicBezTo>
                  <a:pt x="0" y="89396"/>
                  <a:pt x="89396" y="0"/>
                  <a:pt x="199672" y="0"/>
                </a:cubicBezTo>
                <a:lnTo>
                  <a:pt x="558395" y="0"/>
                </a:lnTo>
                <a:lnTo>
                  <a:pt x="558395" y="417995"/>
                </a:lnTo>
                <a:lnTo>
                  <a:pt x="199672" y="417995"/>
                </a:lnTo>
                <a:cubicBezTo>
                  <a:pt x="89396" y="417995"/>
                  <a:pt x="0" y="328599"/>
                  <a:pt x="0" y="218323"/>
                </a:cubicBezTo>
                <a:lnTo>
                  <a:pt x="0" y="199672"/>
                </a:lnTo>
                <a:close/>
              </a:path>
            </a:pathLst>
          </a:custGeom>
          <a:solidFill>
            <a:srgbClr val="5D4D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3" name="CaixaDeTexto 42">
            <a:extLst>
              <a:ext uri="{FF2B5EF4-FFF2-40B4-BE49-F238E27FC236}">
                <a16:creationId xmlns:a16="http://schemas.microsoft.com/office/drawing/2014/main" id="{C19F9514-2EB0-44AE-91B6-497F0FA12D49}"/>
              </a:ext>
            </a:extLst>
          </xdr:cNvPr>
          <xdr:cNvSpPr txBox="1"/>
        </xdr:nvSpPr>
        <xdr:spPr>
          <a:xfrm>
            <a:off x="2423585" y="2461683"/>
            <a:ext cx="271990" cy="262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4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3º</a:t>
            </a:r>
          </a:p>
        </xdr:txBody>
      </xdr:sp>
    </xdr:grpSp>
    <xdr:clientData/>
  </xdr:twoCellAnchor>
  <xdr:twoCellAnchor>
    <xdr:from>
      <xdr:col>16</xdr:col>
      <xdr:colOff>455085</xdr:colOff>
      <xdr:row>12</xdr:row>
      <xdr:rowOff>156633</xdr:rowOff>
    </xdr:from>
    <xdr:to>
      <xdr:col>17</xdr:col>
      <xdr:colOff>209551</xdr:colOff>
      <xdr:row>14</xdr:row>
      <xdr:rowOff>61384</xdr:rowOff>
    </xdr:to>
    <xdr:grpSp>
      <xdr:nvGrpSpPr>
        <xdr:cNvPr id="44" name="Agrupar 43">
          <a:extLst>
            <a:ext uri="{FF2B5EF4-FFF2-40B4-BE49-F238E27FC236}">
              <a16:creationId xmlns:a16="http://schemas.microsoft.com/office/drawing/2014/main" id="{05D1C1EF-4BFA-46E1-B523-4FD8C73209D3}"/>
            </a:ext>
          </a:extLst>
        </xdr:cNvPr>
        <xdr:cNvGrpSpPr/>
      </xdr:nvGrpSpPr>
      <xdr:grpSpPr>
        <a:xfrm>
          <a:off x="10153267" y="2442633"/>
          <a:ext cx="360602" cy="285751"/>
          <a:chOff x="2341035" y="2461683"/>
          <a:chExt cx="364066" cy="285751"/>
        </a:xfrm>
      </xdr:grpSpPr>
      <xdr:sp macro="" textlink="">
        <xdr:nvSpPr>
          <xdr:cNvPr id="45" name="Retângulo: Cantos Arredondados 32">
            <a:extLst>
              <a:ext uri="{FF2B5EF4-FFF2-40B4-BE49-F238E27FC236}">
                <a16:creationId xmlns:a16="http://schemas.microsoft.com/office/drawing/2014/main" id="{6A4935A0-8C26-48E8-962A-92D79F75B4BA}"/>
              </a:ext>
            </a:extLst>
          </xdr:cNvPr>
          <xdr:cNvSpPr/>
        </xdr:nvSpPr>
        <xdr:spPr>
          <a:xfrm>
            <a:off x="2341035" y="2473867"/>
            <a:ext cx="364066" cy="273567"/>
          </a:xfrm>
          <a:custGeom>
            <a:avLst/>
            <a:gdLst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758067 w 758067"/>
              <a:gd name="connsiteY4" fmla="*/ 218323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758067"/>
              <a:gd name="connsiteY0" fmla="*/ 199672 h 417995"/>
              <a:gd name="connsiteX1" fmla="*/ 199672 w 758067"/>
              <a:gd name="connsiteY1" fmla="*/ 0 h 417995"/>
              <a:gd name="connsiteX2" fmla="*/ 558395 w 758067"/>
              <a:gd name="connsiteY2" fmla="*/ 0 h 417995"/>
              <a:gd name="connsiteX3" fmla="*/ 758067 w 758067"/>
              <a:gd name="connsiteY3" fmla="*/ 199672 h 417995"/>
              <a:gd name="connsiteX4" fmla="*/ 582179 w 758067"/>
              <a:gd name="connsiteY4" fmla="*/ 229147 h 417995"/>
              <a:gd name="connsiteX5" fmla="*/ 558395 w 758067"/>
              <a:gd name="connsiteY5" fmla="*/ 417995 h 417995"/>
              <a:gd name="connsiteX6" fmla="*/ 199672 w 758067"/>
              <a:gd name="connsiteY6" fmla="*/ 417995 h 417995"/>
              <a:gd name="connsiteX7" fmla="*/ 0 w 758067"/>
              <a:gd name="connsiteY7" fmla="*/ 218323 h 417995"/>
              <a:gd name="connsiteX8" fmla="*/ 0 w 758067"/>
              <a:gd name="connsiteY8" fmla="*/ 199672 h 417995"/>
              <a:gd name="connsiteX0" fmla="*/ 0 w 614435"/>
              <a:gd name="connsiteY0" fmla="*/ 243171 h 461494"/>
              <a:gd name="connsiteX1" fmla="*/ 199672 w 614435"/>
              <a:gd name="connsiteY1" fmla="*/ 43499 h 461494"/>
              <a:gd name="connsiteX2" fmla="*/ 558395 w 614435"/>
              <a:gd name="connsiteY2" fmla="*/ 43499 h 461494"/>
              <a:gd name="connsiteX3" fmla="*/ 571355 w 614435"/>
              <a:gd name="connsiteY3" fmla="*/ 51048 h 461494"/>
              <a:gd name="connsiteX4" fmla="*/ 582179 w 614435"/>
              <a:gd name="connsiteY4" fmla="*/ 272646 h 461494"/>
              <a:gd name="connsiteX5" fmla="*/ 558395 w 614435"/>
              <a:gd name="connsiteY5" fmla="*/ 461494 h 461494"/>
              <a:gd name="connsiteX6" fmla="*/ 199672 w 614435"/>
              <a:gd name="connsiteY6" fmla="*/ 461494 h 461494"/>
              <a:gd name="connsiteX7" fmla="*/ 0 w 614435"/>
              <a:gd name="connsiteY7" fmla="*/ 261822 h 461494"/>
              <a:gd name="connsiteX8" fmla="*/ 0 w 614435"/>
              <a:gd name="connsiteY8" fmla="*/ 243171 h 461494"/>
              <a:gd name="connsiteX0" fmla="*/ 0 w 630732"/>
              <a:gd name="connsiteY0" fmla="*/ 209146 h 427469"/>
              <a:gd name="connsiteX1" fmla="*/ 199672 w 630732"/>
              <a:gd name="connsiteY1" fmla="*/ 9474 h 427469"/>
              <a:gd name="connsiteX2" fmla="*/ 558395 w 630732"/>
              <a:gd name="connsiteY2" fmla="*/ 9474 h 427469"/>
              <a:gd name="connsiteX3" fmla="*/ 620062 w 630732"/>
              <a:gd name="connsiteY3" fmla="*/ 73848 h 427469"/>
              <a:gd name="connsiteX4" fmla="*/ 582179 w 630732"/>
              <a:gd name="connsiteY4" fmla="*/ 238621 h 427469"/>
              <a:gd name="connsiteX5" fmla="*/ 558395 w 630732"/>
              <a:gd name="connsiteY5" fmla="*/ 427469 h 427469"/>
              <a:gd name="connsiteX6" fmla="*/ 199672 w 630732"/>
              <a:gd name="connsiteY6" fmla="*/ 427469 h 427469"/>
              <a:gd name="connsiteX7" fmla="*/ 0 w 630732"/>
              <a:gd name="connsiteY7" fmla="*/ 227797 h 427469"/>
              <a:gd name="connsiteX8" fmla="*/ 0 w 630732"/>
              <a:gd name="connsiteY8" fmla="*/ 209146 h 427469"/>
              <a:gd name="connsiteX0" fmla="*/ 0 w 637133"/>
              <a:gd name="connsiteY0" fmla="*/ 199672 h 417995"/>
              <a:gd name="connsiteX1" fmla="*/ 199672 w 637133"/>
              <a:gd name="connsiteY1" fmla="*/ 0 h 417995"/>
              <a:gd name="connsiteX2" fmla="*/ 558395 w 637133"/>
              <a:gd name="connsiteY2" fmla="*/ 0 h 417995"/>
              <a:gd name="connsiteX3" fmla="*/ 630886 w 637133"/>
              <a:gd name="connsiteY3" fmla="*/ 110375 h 417995"/>
              <a:gd name="connsiteX4" fmla="*/ 582179 w 637133"/>
              <a:gd name="connsiteY4" fmla="*/ 229147 h 417995"/>
              <a:gd name="connsiteX5" fmla="*/ 558395 w 637133"/>
              <a:gd name="connsiteY5" fmla="*/ 417995 h 417995"/>
              <a:gd name="connsiteX6" fmla="*/ 199672 w 637133"/>
              <a:gd name="connsiteY6" fmla="*/ 417995 h 417995"/>
              <a:gd name="connsiteX7" fmla="*/ 0 w 637133"/>
              <a:gd name="connsiteY7" fmla="*/ 218323 h 417995"/>
              <a:gd name="connsiteX8" fmla="*/ 0 w 637133"/>
              <a:gd name="connsiteY8" fmla="*/ 199672 h 417995"/>
              <a:gd name="connsiteX0" fmla="*/ 0 w 630886"/>
              <a:gd name="connsiteY0" fmla="*/ 199672 h 417995"/>
              <a:gd name="connsiteX1" fmla="*/ 199672 w 630886"/>
              <a:gd name="connsiteY1" fmla="*/ 0 h 417995"/>
              <a:gd name="connsiteX2" fmla="*/ 558395 w 630886"/>
              <a:gd name="connsiteY2" fmla="*/ 0 h 417995"/>
              <a:gd name="connsiteX3" fmla="*/ 630886 w 630886"/>
              <a:gd name="connsiteY3" fmla="*/ 110375 h 417995"/>
              <a:gd name="connsiteX4" fmla="*/ 582179 w 630886"/>
              <a:gd name="connsiteY4" fmla="*/ 229147 h 417995"/>
              <a:gd name="connsiteX5" fmla="*/ 558395 w 630886"/>
              <a:gd name="connsiteY5" fmla="*/ 417995 h 417995"/>
              <a:gd name="connsiteX6" fmla="*/ 199672 w 630886"/>
              <a:gd name="connsiteY6" fmla="*/ 417995 h 417995"/>
              <a:gd name="connsiteX7" fmla="*/ 0 w 630886"/>
              <a:gd name="connsiteY7" fmla="*/ 218323 h 417995"/>
              <a:gd name="connsiteX8" fmla="*/ 0 w 630886"/>
              <a:gd name="connsiteY8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14435"/>
              <a:gd name="connsiteY0" fmla="*/ 199672 h 417995"/>
              <a:gd name="connsiteX1" fmla="*/ 199672 w 614435"/>
              <a:gd name="connsiteY1" fmla="*/ 0 h 417995"/>
              <a:gd name="connsiteX2" fmla="*/ 558395 w 614435"/>
              <a:gd name="connsiteY2" fmla="*/ 0 h 417995"/>
              <a:gd name="connsiteX3" fmla="*/ 582179 w 614435"/>
              <a:gd name="connsiteY3" fmla="*/ 229147 h 417995"/>
              <a:gd name="connsiteX4" fmla="*/ 558395 w 614435"/>
              <a:gd name="connsiteY4" fmla="*/ 417995 h 417995"/>
              <a:gd name="connsiteX5" fmla="*/ 199672 w 614435"/>
              <a:gd name="connsiteY5" fmla="*/ 417995 h 417995"/>
              <a:gd name="connsiteX6" fmla="*/ 0 w 614435"/>
              <a:gd name="connsiteY6" fmla="*/ 218323 h 417995"/>
              <a:gd name="connsiteX7" fmla="*/ 0 w 614435"/>
              <a:gd name="connsiteY7" fmla="*/ 199672 h 417995"/>
              <a:gd name="connsiteX0" fmla="*/ 0 w 603235"/>
              <a:gd name="connsiteY0" fmla="*/ 199672 h 417995"/>
              <a:gd name="connsiteX1" fmla="*/ 199672 w 603235"/>
              <a:gd name="connsiteY1" fmla="*/ 0 h 417995"/>
              <a:gd name="connsiteX2" fmla="*/ 558395 w 603235"/>
              <a:gd name="connsiteY2" fmla="*/ 0 h 417995"/>
              <a:gd name="connsiteX3" fmla="*/ 558395 w 603235"/>
              <a:gd name="connsiteY3" fmla="*/ 417995 h 417995"/>
              <a:gd name="connsiteX4" fmla="*/ 199672 w 603235"/>
              <a:gd name="connsiteY4" fmla="*/ 417995 h 417995"/>
              <a:gd name="connsiteX5" fmla="*/ 0 w 603235"/>
              <a:gd name="connsiteY5" fmla="*/ 218323 h 417995"/>
              <a:gd name="connsiteX6" fmla="*/ 0 w 603235"/>
              <a:gd name="connsiteY6" fmla="*/ 199672 h 417995"/>
              <a:gd name="connsiteX0" fmla="*/ 0 w 558395"/>
              <a:gd name="connsiteY0" fmla="*/ 199672 h 417995"/>
              <a:gd name="connsiteX1" fmla="*/ 199672 w 558395"/>
              <a:gd name="connsiteY1" fmla="*/ 0 h 417995"/>
              <a:gd name="connsiteX2" fmla="*/ 558395 w 558395"/>
              <a:gd name="connsiteY2" fmla="*/ 0 h 417995"/>
              <a:gd name="connsiteX3" fmla="*/ 558395 w 558395"/>
              <a:gd name="connsiteY3" fmla="*/ 417995 h 417995"/>
              <a:gd name="connsiteX4" fmla="*/ 199672 w 558395"/>
              <a:gd name="connsiteY4" fmla="*/ 417995 h 417995"/>
              <a:gd name="connsiteX5" fmla="*/ 0 w 558395"/>
              <a:gd name="connsiteY5" fmla="*/ 218323 h 417995"/>
              <a:gd name="connsiteX6" fmla="*/ 0 w 558395"/>
              <a:gd name="connsiteY6" fmla="*/ 199672 h 4179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58395" h="417995">
                <a:moveTo>
                  <a:pt x="0" y="199672"/>
                </a:moveTo>
                <a:cubicBezTo>
                  <a:pt x="0" y="89396"/>
                  <a:pt x="89396" y="0"/>
                  <a:pt x="199672" y="0"/>
                </a:cubicBezTo>
                <a:lnTo>
                  <a:pt x="558395" y="0"/>
                </a:lnTo>
                <a:lnTo>
                  <a:pt x="558395" y="417995"/>
                </a:lnTo>
                <a:lnTo>
                  <a:pt x="199672" y="417995"/>
                </a:lnTo>
                <a:cubicBezTo>
                  <a:pt x="89396" y="417995"/>
                  <a:pt x="0" y="328599"/>
                  <a:pt x="0" y="218323"/>
                </a:cubicBezTo>
                <a:lnTo>
                  <a:pt x="0" y="199672"/>
                </a:lnTo>
                <a:close/>
              </a:path>
            </a:pathLst>
          </a:custGeom>
          <a:solidFill>
            <a:srgbClr val="5D4D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6" name="CaixaDeTexto 45">
            <a:extLst>
              <a:ext uri="{FF2B5EF4-FFF2-40B4-BE49-F238E27FC236}">
                <a16:creationId xmlns:a16="http://schemas.microsoft.com/office/drawing/2014/main" id="{3BCB3669-B23F-4C04-89A3-87A85189D307}"/>
              </a:ext>
            </a:extLst>
          </xdr:cNvPr>
          <xdr:cNvSpPr txBox="1"/>
        </xdr:nvSpPr>
        <xdr:spPr>
          <a:xfrm>
            <a:off x="2423585" y="2461683"/>
            <a:ext cx="271990" cy="262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US" sz="14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cs typeface="Calibri"/>
              </a:rPr>
              <a:t>4º</a:t>
            </a:r>
          </a:p>
        </xdr:txBody>
      </xdr:sp>
    </xdr:grpSp>
    <xdr:clientData/>
  </xdr:twoCellAnchor>
  <xdr:twoCellAnchor>
    <xdr:from>
      <xdr:col>1</xdr:col>
      <xdr:colOff>312126</xdr:colOff>
      <xdr:row>8</xdr:row>
      <xdr:rowOff>134412</xdr:rowOff>
    </xdr:from>
    <xdr:to>
      <xdr:col>2</xdr:col>
      <xdr:colOff>393879</xdr:colOff>
      <xdr:row>9</xdr:row>
      <xdr:rowOff>123912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355DDC0-7D81-48FD-83D9-BCE5A549309C}"/>
            </a:ext>
          </a:extLst>
        </xdr:cNvPr>
        <xdr:cNvGrpSpPr/>
      </xdr:nvGrpSpPr>
      <xdr:grpSpPr>
        <a:xfrm>
          <a:off x="918262" y="1658412"/>
          <a:ext cx="687890" cy="180000"/>
          <a:chOff x="831671" y="1805617"/>
          <a:chExt cx="687890" cy="180000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B937C910-6766-4FBA-BA93-55E3D23D14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9561" y="1805617"/>
            <a:ext cx="180000" cy="180000"/>
          </a:xfrm>
          <a:prstGeom prst="rect">
            <a:avLst/>
          </a:prstGeom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D995B2CC-1FD8-417B-9139-06B1147A6A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5184" y="1805617"/>
            <a:ext cx="178427" cy="180000"/>
          </a:xfrm>
          <a:prstGeom prst="rect">
            <a:avLst/>
          </a:prstGeom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A5C78E66-861B-4559-99C2-8B13249FE1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671" y="1805617"/>
            <a:ext cx="178426" cy="180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323850</xdr:colOff>
      <xdr:row>12</xdr:row>
      <xdr:rowOff>19050</xdr:rowOff>
    </xdr:from>
    <xdr:to>
      <xdr:col>1</xdr:col>
      <xdr:colOff>66675</xdr:colOff>
      <xdr:row>13</xdr:row>
      <xdr:rowOff>180975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14837CD-A9FA-447D-9521-15BAFE80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305050"/>
          <a:ext cx="352425" cy="352425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14</xdr:row>
      <xdr:rowOff>66675</xdr:rowOff>
    </xdr:from>
    <xdr:to>
      <xdr:col>1</xdr:col>
      <xdr:colOff>76200</xdr:colOff>
      <xdr:row>27</xdr:row>
      <xdr:rowOff>123825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0FDC0776-7CF7-469E-9118-70E9D73E2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194735</xdr:colOff>
      <xdr:row>26</xdr:row>
      <xdr:rowOff>190499</xdr:rowOff>
    </xdr:from>
    <xdr:to>
      <xdr:col>1</xdr:col>
      <xdr:colOff>238125</xdr:colOff>
      <xdr:row>28</xdr:row>
      <xdr:rowOff>114300</xdr:rowOff>
    </xdr:to>
    <xdr:sp macro="" textlink="Dados!M16">
      <xdr:nvSpPr>
        <xdr:cNvPr id="54" name="CaixaDeTexto 53">
          <a:extLst>
            <a:ext uri="{FF2B5EF4-FFF2-40B4-BE49-F238E27FC236}">
              <a16:creationId xmlns:a16="http://schemas.microsoft.com/office/drawing/2014/main" id="{BF84B8A7-1ED7-4E47-BCF9-384410D68069}"/>
            </a:ext>
          </a:extLst>
        </xdr:cNvPr>
        <xdr:cNvSpPr txBox="1"/>
      </xdr:nvSpPr>
      <xdr:spPr>
        <a:xfrm>
          <a:off x="194735" y="5143499"/>
          <a:ext cx="652990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fld id="{0AC69EB8-4EB7-4B72-8138-3780F4B18A7E}" type="TxLink">
            <a:rPr lang="en-US" sz="1400" b="1" i="0" u="none" strike="noStrike">
              <a:solidFill>
                <a:srgbClr val="7911F6"/>
              </a:solidFill>
              <a:latin typeface="Calibri"/>
              <a:cs typeface="Calibri"/>
            </a:rPr>
            <a:pPr algn="ctr"/>
            <a:t>26%</a:t>
          </a:fld>
          <a:endParaRPr lang="pt-BR" sz="4800" b="0">
            <a:solidFill>
              <a:srgbClr val="7911F6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</xdr:colOff>
          <xdr:row>13</xdr:row>
          <xdr:rowOff>142875</xdr:rowOff>
        </xdr:from>
        <xdr:to>
          <xdr:col>4</xdr:col>
          <xdr:colOff>276225</xdr:colOff>
          <xdr:row>21</xdr:row>
          <xdr:rowOff>123825</xdr:rowOff>
        </xdr:to>
        <xdr:pic>
          <xdr:nvPicPr>
            <xdr:cNvPr id="58" name="Imagem 57">
              <a:extLst>
                <a:ext uri="{FF2B5EF4-FFF2-40B4-BE49-F238E27FC236}">
                  <a16:creationId xmlns:a16="http://schemas.microsoft.com/office/drawing/2014/main" id="{4A8B3EDB-FE77-4BB0-811E-8414B9DEB126}"/>
                </a:ext>
              </a:extLst>
            </xdr:cNvPr>
            <xdr:cNvPicPr>
              <a:picLocks/>
              <a:extLst>
                <a:ext uri="{84589F7E-364E-4C9E-8A38-B11213B215E9}">
                  <a14:cameraTool cellRange="primeiro" spid="_x0000_s2509"/>
                </a:ext>
              </a:extLst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609601" y="2619375"/>
              <a:ext cx="2105024" cy="1504950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xdr:twoCellAnchor>
    <xdr:from>
      <xdr:col>5</xdr:col>
      <xdr:colOff>152400</xdr:colOff>
      <xdr:row>21</xdr:row>
      <xdr:rowOff>42333</xdr:rowOff>
    </xdr:from>
    <xdr:to>
      <xdr:col>8</xdr:col>
      <xdr:colOff>404284</xdr:colOff>
      <xdr:row>23</xdr:row>
      <xdr:rowOff>84666</xdr:rowOff>
    </xdr:to>
    <xdr:sp macro="" textlink="Dados!K17">
      <xdr:nvSpPr>
        <xdr:cNvPr id="61" name="CaixaDeTexto 60">
          <a:extLst>
            <a:ext uri="{FF2B5EF4-FFF2-40B4-BE49-F238E27FC236}">
              <a16:creationId xmlns:a16="http://schemas.microsoft.com/office/drawing/2014/main" id="{93958A05-7991-4725-B338-788CD82E45FB}"/>
            </a:ext>
          </a:extLst>
        </xdr:cNvPr>
        <xdr:cNvSpPr txBox="1"/>
      </xdr:nvSpPr>
      <xdr:spPr>
        <a:xfrm>
          <a:off x="3200400" y="4042833"/>
          <a:ext cx="2080684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B9BB0D69-641A-4E93-AB99-35B115A10DC8}" type="TxLink">
            <a:rPr lang="en-US" sz="2000" b="1" i="0" u="none" strike="noStrike">
              <a:solidFill>
                <a:schemeClr val="bg1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Spartans</a:t>
          </a:fld>
          <a:endParaRPr lang="pt-BR" sz="2000" b="1" i="0" u="none" strike="noStrike">
            <a:solidFill>
              <a:schemeClr val="bg1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5</xdr:col>
      <xdr:colOff>508530</xdr:colOff>
      <xdr:row>26</xdr:row>
      <xdr:rowOff>7407</xdr:rowOff>
    </xdr:from>
    <xdr:to>
      <xdr:col>8</xdr:col>
      <xdr:colOff>43921</xdr:colOff>
      <xdr:row>28</xdr:row>
      <xdr:rowOff>49740</xdr:rowOff>
    </xdr:to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310DFFE1-3261-408C-A8E5-B546F1F1F3C7}"/>
            </a:ext>
          </a:extLst>
        </xdr:cNvPr>
        <xdr:cNvSpPr txBox="1"/>
      </xdr:nvSpPr>
      <xdr:spPr>
        <a:xfrm>
          <a:off x="3556530" y="4960407"/>
          <a:ext cx="1364191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0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vitórias</a:t>
          </a:r>
        </a:p>
      </xdr:txBody>
    </xdr:sp>
    <xdr:clientData/>
  </xdr:twoCellAnchor>
  <xdr:twoCellAnchor>
    <xdr:from>
      <xdr:col>5</xdr:col>
      <xdr:colOff>561446</xdr:colOff>
      <xdr:row>24</xdr:row>
      <xdr:rowOff>47626</xdr:rowOff>
    </xdr:from>
    <xdr:to>
      <xdr:col>7</xdr:col>
      <xdr:colOff>600605</xdr:colOff>
      <xdr:row>26</xdr:row>
      <xdr:rowOff>173566</xdr:rowOff>
    </xdr:to>
    <xdr:sp macro="" textlink="Dados!L17">
      <xdr:nvSpPr>
        <xdr:cNvPr id="63" name="CaixaDeTexto 62">
          <a:extLst>
            <a:ext uri="{FF2B5EF4-FFF2-40B4-BE49-F238E27FC236}">
              <a16:creationId xmlns:a16="http://schemas.microsoft.com/office/drawing/2014/main" id="{488E0EFF-1A09-4C27-BBD3-0844F2E16281}"/>
            </a:ext>
          </a:extLst>
        </xdr:cNvPr>
        <xdr:cNvSpPr txBox="1"/>
      </xdr:nvSpPr>
      <xdr:spPr>
        <a:xfrm>
          <a:off x="3609446" y="4619626"/>
          <a:ext cx="1258359" cy="50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73ECC50D-6A50-44E4-B045-037ED4097361}" type="TxLink">
            <a:rPr lang="en-US" sz="32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53</a:t>
          </a:fld>
          <a:endParaRPr lang="pt-BR" sz="320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133351</xdr:colOff>
          <xdr:row>13</xdr:row>
          <xdr:rowOff>142875</xdr:rowOff>
        </xdr:from>
        <xdr:to>
          <xdr:col>8</xdr:col>
          <xdr:colOff>409575</xdr:colOff>
          <xdr:row>21</xdr:row>
          <xdr:rowOff>123825</xdr:rowOff>
        </xdr:to>
        <xdr:pic>
          <xdr:nvPicPr>
            <xdr:cNvPr id="66" name="Imagem 65">
              <a:extLst>
                <a:ext uri="{FF2B5EF4-FFF2-40B4-BE49-F238E27FC236}">
                  <a16:creationId xmlns:a16="http://schemas.microsoft.com/office/drawing/2014/main" id="{FD17DE5A-9CE1-4E4C-8062-5854AFA6C8D1}"/>
                </a:ext>
              </a:extLst>
            </xdr:cNvPr>
            <xdr:cNvPicPr>
              <a:picLocks/>
              <a:extLst>
                <a:ext uri="{84589F7E-364E-4C9E-8A38-B11213B215E9}">
                  <a14:cameraTool cellRange="segundo" spid="_x0000_s2510"/>
                </a:ext>
              </a:extLst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181351" y="2619375"/>
              <a:ext cx="2105024" cy="1504950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xdr:twoCellAnchor>
    <xdr:from>
      <xdr:col>9</xdr:col>
      <xdr:colOff>314325</xdr:colOff>
      <xdr:row>21</xdr:row>
      <xdr:rowOff>42333</xdr:rowOff>
    </xdr:from>
    <xdr:to>
      <xdr:col>13</xdr:col>
      <xdr:colOff>19050</xdr:colOff>
      <xdr:row>23</xdr:row>
      <xdr:rowOff>84666</xdr:rowOff>
    </xdr:to>
    <xdr:sp macro="" textlink="Dados!K18">
      <xdr:nvSpPr>
        <xdr:cNvPr id="67" name="CaixaDeTexto 66">
          <a:extLst>
            <a:ext uri="{FF2B5EF4-FFF2-40B4-BE49-F238E27FC236}">
              <a16:creationId xmlns:a16="http://schemas.microsoft.com/office/drawing/2014/main" id="{AC61BEED-0537-4622-9650-398EE905DE25}"/>
            </a:ext>
          </a:extLst>
        </xdr:cNvPr>
        <xdr:cNvSpPr txBox="1"/>
      </xdr:nvSpPr>
      <xdr:spPr>
        <a:xfrm>
          <a:off x="5800725" y="4042833"/>
          <a:ext cx="2143125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6C57438B-5932-459A-AE66-44163BAEC464}" type="TxLink">
            <a:rPr lang="en-US" sz="2000" b="1" i="0" u="none" strike="noStrike">
              <a:solidFill>
                <a:schemeClr val="bg1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Águia</a:t>
          </a:fld>
          <a:endParaRPr lang="pt-BR" sz="2000" b="1" i="0" u="none" strike="noStrike">
            <a:solidFill>
              <a:schemeClr val="bg1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10</xdr:col>
      <xdr:colOff>98955</xdr:colOff>
      <xdr:row>26</xdr:row>
      <xdr:rowOff>7407</xdr:rowOff>
    </xdr:from>
    <xdr:to>
      <xdr:col>12</xdr:col>
      <xdr:colOff>243946</xdr:colOff>
      <xdr:row>28</xdr:row>
      <xdr:rowOff>49740</xdr:rowOff>
    </xdr:to>
    <xdr:sp macro="" textlink="">
      <xdr:nvSpPr>
        <xdr:cNvPr id="71" name="CaixaDeTexto 70">
          <a:extLst>
            <a:ext uri="{FF2B5EF4-FFF2-40B4-BE49-F238E27FC236}">
              <a16:creationId xmlns:a16="http://schemas.microsoft.com/office/drawing/2014/main" id="{A24C24F0-0E7E-4D79-8DDA-00E776A9ADFE}"/>
            </a:ext>
          </a:extLst>
        </xdr:cNvPr>
        <xdr:cNvSpPr txBox="1"/>
      </xdr:nvSpPr>
      <xdr:spPr>
        <a:xfrm>
          <a:off x="6194955" y="4960407"/>
          <a:ext cx="1364191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0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vitórias</a:t>
          </a:r>
        </a:p>
      </xdr:txBody>
    </xdr:sp>
    <xdr:clientData/>
  </xdr:twoCellAnchor>
  <xdr:twoCellAnchor>
    <xdr:from>
      <xdr:col>10</xdr:col>
      <xdr:colOff>151871</xdr:colOff>
      <xdr:row>24</xdr:row>
      <xdr:rowOff>47626</xdr:rowOff>
    </xdr:from>
    <xdr:to>
      <xdr:col>12</xdr:col>
      <xdr:colOff>191030</xdr:colOff>
      <xdr:row>26</xdr:row>
      <xdr:rowOff>173566</xdr:rowOff>
    </xdr:to>
    <xdr:sp macro="" textlink="Dados!L18">
      <xdr:nvSpPr>
        <xdr:cNvPr id="74" name="CaixaDeTexto 73">
          <a:extLst>
            <a:ext uri="{FF2B5EF4-FFF2-40B4-BE49-F238E27FC236}">
              <a16:creationId xmlns:a16="http://schemas.microsoft.com/office/drawing/2014/main" id="{2C9FEDE3-95E5-4944-A122-68EF4EE1FA16}"/>
            </a:ext>
          </a:extLst>
        </xdr:cNvPr>
        <xdr:cNvSpPr txBox="1"/>
      </xdr:nvSpPr>
      <xdr:spPr>
        <a:xfrm>
          <a:off x="6247871" y="4619626"/>
          <a:ext cx="1258359" cy="50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66AC55F2-604C-4314-A70B-11DDA723A2D8}" type="TxLink">
            <a:rPr lang="en-US" sz="32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53</a:t>
          </a:fld>
          <a:endParaRPr lang="pt-BR" sz="320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326232</xdr:colOff>
          <xdr:row>13</xdr:row>
          <xdr:rowOff>142875</xdr:rowOff>
        </xdr:from>
        <xdr:to>
          <xdr:col>12</xdr:col>
          <xdr:colOff>602456</xdr:colOff>
          <xdr:row>21</xdr:row>
          <xdr:rowOff>123825</xdr:rowOff>
        </xdr:to>
        <xdr:pic>
          <xdr:nvPicPr>
            <xdr:cNvPr id="75" name="Imagem 74">
              <a:extLst>
                <a:ext uri="{FF2B5EF4-FFF2-40B4-BE49-F238E27FC236}">
                  <a16:creationId xmlns:a16="http://schemas.microsoft.com/office/drawing/2014/main" id="{925771DB-ED56-4AF0-B213-627014186FAB}"/>
                </a:ext>
              </a:extLst>
            </xdr:cNvPr>
            <xdr:cNvPicPr>
              <a:picLocks/>
              <a:extLst>
                <a:ext uri="{84589F7E-364E-4C9E-8A38-B11213B215E9}">
                  <a14:cameraTool cellRange="terceiro" spid="_x0000_s2511"/>
                </a:ext>
              </a:extLst>
            </xdr:cNvPicPr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812632" y="2619375"/>
              <a:ext cx="2105024" cy="150495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13</xdr:col>
      <xdr:colOff>495300</xdr:colOff>
      <xdr:row>21</xdr:row>
      <xdr:rowOff>42333</xdr:rowOff>
    </xdr:from>
    <xdr:to>
      <xdr:col>17</xdr:col>
      <xdr:colOff>166159</xdr:colOff>
      <xdr:row>23</xdr:row>
      <xdr:rowOff>84666</xdr:rowOff>
    </xdr:to>
    <xdr:sp macro="" textlink="Dados!K19">
      <xdr:nvSpPr>
        <xdr:cNvPr id="76" name="CaixaDeTexto 75">
          <a:extLst>
            <a:ext uri="{FF2B5EF4-FFF2-40B4-BE49-F238E27FC236}">
              <a16:creationId xmlns:a16="http://schemas.microsoft.com/office/drawing/2014/main" id="{37B33925-6CE2-45AF-848D-753461410CF4}"/>
            </a:ext>
          </a:extLst>
        </xdr:cNvPr>
        <xdr:cNvSpPr txBox="1"/>
      </xdr:nvSpPr>
      <xdr:spPr>
        <a:xfrm>
          <a:off x="8420100" y="4042833"/>
          <a:ext cx="2109259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0F78E117-D4A6-4BFF-B8F4-C8A068654D0E}" type="TxLink">
            <a:rPr lang="en-US" sz="2000" b="1" i="0" u="none" strike="noStrike">
              <a:solidFill>
                <a:schemeClr val="bg1">
                  <a:lumMod val="7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HorsePower</a:t>
          </a:fld>
          <a:endParaRPr lang="pt-BR" sz="2000" b="1" i="0" u="none" strike="noStrike">
            <a:solidFill>
              <a:schemeClr val="bg1">
                <a:lumMod val="7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14</xdr:col>
      <xdr:colOff>251355</xdr:colOff>
      <xdr:row>26</xdr:row>
      <xdr:rowOff>7407</xdr:rowOff>
    </xdr:from>
    <xdr:to>
      <xdr:col>16</xdr:col>
      <xdr:colOff>396346</xdr:colOff>
      <xdr:row>28</xdr:row>
      <xdr:rowOff>49740</xdr:rowOff>
    </xdr:to>
    <xdr:sp macro="" textlink="">
      <xdr:nvSpPr>
        <xdr:cNvPr id="77" name="CaixaDeTexto 76">
          <a:extLst>
            <a:ext uri="{FF2B5EF4-FFF2-40B4-BE49-F238E27FC236}">
              <a16:creationId xmlns:a16="http://schemas.microsoft.com/office/drawing/2014/main" id="{3F8C06EF-2957-4F31-96AB-7AF1F74ED9BD}"/>
            </a:ext>
          </a:extLst>
        </xdr:cNvPr>
        <xdr:cNvSpPr txBox="1"/>
      </xdr:nvSpPr>
      <xdr:spPr>
        <a:xfrm>
          <a:off x="8785755" y="4960407"/>
          <a:ext cx="1364191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0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vitórias</a:t>
          </a:r>
        </a:p>
      </xdr:txBody>
    </xdr:sp>
    <xdr:clientData/>
  </xdr:twoCellAnchor>
  <xdr:twoCellAnchor>
    <xdr:from>
      <xdr:col>14</xdr:col>
      <xdr:colOff>304271</xdr:colOff>
      <xdr:row>24</xdr:row>
      <xdr:rowOff>47626</xdr:rowOff>
    </xdr:from>
    <xdr:to>
      <xdr:col>16</xdr:col>
      <xdr:colOff>343430</xdr:colOff>
      <xdr:row>26</xdr:row>
      <xdr:rowOff>173566</xdr:rowOff>
    </xdr:to>
    <xdr:sp macro="" textlink="Dados!L19">
      <xdr:nvSpPr>
        <xdr:cNvPr id="78" name="CaixaDeTexto 77">
          <a:extLst>
            <a:ext uri="{FF2B5EF4-FFF2-40B4-BE49-F238E27FC236}">
              <a16:creationId xmlns:a16="http://schemas.microsoft.com/office/drawing/2014/main" id="{61094085-6680-4137-946F-B1E204C368DB}"/>
            </a:ext>
          </a:extLst>
        </xdr:cNvPr>
        <xdr:cNvSpPr txBox="1"/>
      </xdr:nvSpPr>
      <xdr:spPr>
        <a:xfrm>
          <a:off x="8838671" y="4619626"/>
          <a:ext cx="1258359" cy="506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94E300DF-3FA8-4869-8791-150C7B1E1E1A}" type="TxLink">
            <a:rPr lang="en-US" sz="32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53</a:t>
          </a:fld>
          <a:endParaRPr lang="pt-BR" sz="320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498873</xdr:colOff>
          <xdr:row>13</xdr:row>
          <xdr:rowOff>142875</xdr:rowOff>
        </xdr:from>
        <xdr:to>
          <xdr:col>17</xdr:col>
          <xdr:colOff>165497</xdr:colOff>
          <xdr:row>21</xdr:row>
          <xdr:rowOff>123825</xdr:rowOff>
        </xdr:to>
        <xdr:pic>
          <xdr:nvPicPr>
            <xdr:cNvPr id="79" name="Imagem 78">
              <a:extLst>
                <a:ext uri="{FF2B5EF4-FFF2-40B4-BE49-F238E27FC236}">
                  <a16:creationId xmlns:a16="http://schemas.microsoft.com/office/drawing/2014/main" id="{BD023810-D4C9-4639-A647-482BF32A777D}"/>
                </a:ext>
              </a:extLst>
            </xdr:cNvPr>
            <xdr:cNvPicPr>
              <a:picLocks/>
              <a:extLst>
                <a:ext uri="{84589F7E-364E-4C9E-8A38-B11213B215E9}">
                  <a14:cameraTool cellRange="quarto" spid="_x0000_s2512"/>
                </a:ext>
              </a:extLst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423673" y="2619375"/>
              <a:ext cx="2105024" cy="1504950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xdr:twoCellAnchor>
    <xdr:from>
      <xdr:col>4</xdr:col>
      <xdr:colOff>447676</xdr:colOff>
      <xdr:row>14</xdr:row>
      <xdr:rowOff>66675</xdr:rowOff>
    </xdr:from>
    <xdr:to>
      <xdr:col>5</xdr:col>
      <xdr:colOff>257175</xdr:colOff>
      <xdr:row>27</xdr:row>
      <xdr:rowOff>123825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47DDF042-AF47-44ED-9CED-CC4865C7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375710</xdr:colOff>
      <xdr:row>26</xdr:row>
      <xdr:rowOff>190499</xdr:rowOff>
    </xdr:from>
    <xdr:to>
      <xdr:col>5</xdr:col>
      <xdr:colOff>419100</xdr:colOff>
      <xdr:row>28</xdr:row>
      <xdr:rowOff>114300</xdr:rowOff>
    </xdr:to>
    <xdr:sp macro="" textlink="Dados!M17">
      <xdr:nvSpPr>
        <xdr:cNvPr id="81" name="CaixaDeTexto 80">
          <a:extLst>
            <a:ext uri="{FF2B5EF4-FFF2-40B4-BE49-F238E27FC236}">
              <a16:creationId xmlns:a16="http://schemas.microsoft.com/office/drawing/2014/main" id="{EBBBF02F-7D6E-4E47-9CD2-3B356BB94195}"/>
            </a:ext>
          </a:extLst>
        </xdr:cNvPr>
        <xdr:cNvSpPr txBox="1"/>
      </xdr:nvSpPr>
      <xdr:spPr>
        <a:xfrm>
          <a:off x="2814110" y="5143499"/>
          <a:ext cx="652990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4E978A14-B983-43EB-9912-FEB6D10EBF63}" type="TxLink">
            <a:rPr lang="en-US" sz="1400" b="1" i="0" u="none" strike="noStrike">
              <a:solidFill>
                <a:srgbClr val="7911F6"/>
              </a:solidFill>
              <a:latin typeface="Calibri"/>
              <a:ea typeface="+mn-ea"/>
              <a:cs typeface="Calibri"/>
            </a:rPr>
            <a:pPr marL="0" indent="0" algn="ctr"/>
            <a:t>25%</a:t>
          </a:fld>
          <a:endParaRPr lang="pt-BR" sz="1400" b="1" i="0" u="none" strike="noStrike">
            <a:solidFill>
              <a:srgbClr val="7911F6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9</xdr:col>
      <xdr:colOff>28576</xdr:colOff>
      <xdr:row>14</xdr:row>
      <xdr:rowOff>66675</xdr:rowOff>
    </xdr:from>
    <xdr:to>
      <xdr:col>9</xdr:col>
      <xdr:colOff>447675</xdr:colOff>
      <xdr:row>27</xdr:row>
      <xdr:rowOff>123825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48ADA5BE-F80B-4854-AD1E-27FB3F16F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594785</xdr:colOff>
      <xdr:row>26</xdr:row>
      <xdr:rowOff>190499</xdr:rowOff>
    </xdr:from>
    <xdr:to>
      <xdr:col>10</xdr:col>
      <xdr:colOff>28575</xdr:colOff>
      <xdr:row>28</xdr:row>
      <xdr:rowOff>114300</xdr:rowOff>
    </xdr:to>
    <xdr:sp macro="" textlink="Dados!M18">
      <xdr:nvSpPr>
        <xdr:cNvPr id="86" name="CaixaDeTexto 85">
          <a:extLst>
            <a:ext uri="{FF2B5EF4-FFF2-40B4-BE49-F238E27FC236}">
              <a16:creationId xmlns:a16="http://schemas.microsoft.com/office/drawing/2014/main" id="{439CBAA7-EF40-4E16-AD2E-834E1B70B13B}"/>
            </a:ext>
          </a:extLst>
        </xdr:cNvPr>
        <xdr:cNvSpPr txBox="1"/>
      </xdr:nvSpPr>
      <xdr:spPr>
        <a:xfrm>
          <a:off x="5471585" y="5143499"/>
          <a:ext cx="652990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063948AE-837D-4219-901E-DC836737267E}" type="TxLink">
            <a:rPr lang="en-US" sz="1400" b="1" i="0" u="none" strike="noStrike">
              <a:solidFill>
                <a:srgbClr val="7911F6"/>
              </a:solidFill>
              <a:latin typeface="Calibri"/>
              <a:ea typeface="+mn-ea"/>
              <a:cs typeface="Calibri"/>
            </a:rPr>
            <a:pPr marL="0" indent="0" algn="ctr"/>
            <a:t>25%</a:t>
          </a:fld>
          <a:endParaRPr lang="pt-BR" sz="1400" b="1" i="0" u="none" strike="noStrike">
            <a:solidFill>
              <a:srgbClr val="7911F6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13</xdr:col>
      <xdr:colOff>200026</xdr:colOff>
      <xdr:row>14</xdr:row>
      <xdr:rowOff>66675</xdr:rowOff>
    </xdr:from>
    <xdr:to>
      <xdr:col>14</xdr:col>
      <xdr:colOff>9525</xdr:colOff>
      <xdr:row>27</xdr:row>
      <xdr:rowOff>123825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C4FEC245-DEAC-4B52-A2B5-8377B4F55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128060</xdr:colOff>
      <xdr:row>26</xdr:row>
      <xdr:rowOff>190499</xdr:rowOff>
    </xdr:from>
    <xdr:to>
      <xdr:col>14</xdr:col>
      <xdr:colOff>171450</xdr:colOff>
      <xdr:row>28</xdr:row>
      <xdr:rowOff>114300</xdr:rowOff>
    </xdr:to>
    <xdr:sp macro="" textlink="Dados!M19">
      <xdr:nvSpPr>
        <xdr:cNvPr id="90" name="CaixaDeTexto 89">
          <a:extLst>
            <a:ext uri="{FF2B5EF4-FFF2-40B4-BE49-F238E27FC236}">
              <a16:creationId xmlns:a16="http://schemas.microsoft.com/office/drawing/2014/main" id="{EFE91297-2DB5-40C6-A2A5-A913967F4AC2}"/>
            </a:ext>
          </a:extLst>
        </xdr:cNvPr>
        <xdr:cNvSpPr txBox="1"/>
      </xdr:nvSpPr>
      <xdr:spPr>
        <a:xfrm>
          <a:off x="8052860" y="5143499"/>
          <a:ext cx="652990" cy="304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ctr"/>
          <a:fld id="{25685113-466A-474A-B702-A874CCB69E56}" type="TxLink">
            <a:rPr lang="en-US" sz="1400" b="1" i="0" u="none" strike="noStrike">
              <a:solidFill>
                <a:srgbClr val="7911F6"/>
              </a:solidFill>
              <a:latin typeface="Calibri"/>
              <a:ea typeface="+mn-ea"/>
              <a:cs typeface="Calibri"/>
            </a:rPr>
            <a:pPr marL="0" indent="0" algn="ctr"/>
            <a:t>25%</a:t>
          </a:fld>
          <a:endParaRPr lang="pt-BR" sz="1400" b="1" i="0" u="none" strike="noStrike">
            <a:solidFill>
              <a:srgbClr val="7911F6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 editAs="oneCell">
    <xdr:from>
      <xdr:col>1</xdr:col>
      <xdr:colOff>264103</xdr:colOff>
      <xdr:row>2</xdr:row>
      <xdr:rowOff>20541</xdr:rowOff>
    </xdr:from>
    <xdr:to>
      <xdr:col>2</xdr:col>
      <xdr:colOff>476846</xdr:colOff>
      <xdr:row>5</xdr:row>
      <xdr:rowOff>77932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45569A-D9D8-4FAB-8F5B-7F220A10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239" y="401541"/>
          <a:ext cx="818880" cy="628891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6</xdr:row>
      <xdr:rowOff>0</xdr:rowOff>
    </xdr:from>
    <xdr:to>
      <xdr:col>3</xdr:col>
      <xdr:colOff>228662</xdr:colOff>
      <xdr:row>8</xdr:row>
      <xdr:rowOff>67876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0B92350D-3D4B-4257-A62B-CF11E0A3DFF0}"/>
            </a:ext>
          </a:extLst>
        </xdr:cNvPr>
        <xdr:cNvGrpSpPr/>
      </xdr:nvGrpSpPr>
      <xdr:grpSpPr>
        <a:xfrm>
          <a:off x="600075" y="1143000"/>
          <a:ext cx="1446996" cy="448876"/>
          <a:chOff x="809625" y="342900"/>
          <a:chExt cx="1457387" cy="448876"/>
        </a:xfrm>
      </xdr:grpSpPr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313326CA-1254-4AFE-A51D-CF482D1770E8}"/>
              </a:ext>
            </a:extLst>
          </xdr:cNvPr>
          <xdr:cNvSpPr txBox="1"/>
        </xdr:nvSpPr>
        <xdr:spPr>
          <a:xfrm>
            <a:off x="895350" y="342900"/>
            <a:ext cx="124957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pt-BR" sz="1400" b="1">
                <a:solidFill>
                  <a:schemeClr val="bg1">
                    <a:lumMod val="95000"/>
                  </a:schemeClr>
                </a:solidFill>
              </a:rPr>
              <a:t>SPACE GAMES</a:t>
            </a:r>
          </a:p>
        </xdr:txBody>
      </xdr: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02A1D98B-7B40-4D4B-A9E0-26D8D9337003}"/>
              </a:ext>
            </a:extLst>
          </xdr:cNvPr>
          <xdr:cNvSpPr txBox="1"/>
        </xdr:nvSpPr>
        <xdr:spPr>
          <a:xfrm>
            <a:off x="809625" y="542925"/>
            <a:ext cx="145738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pt-BR" sz="1000" b="0">
                <a:solidFill>
                  <a:schemeClr val="bg1">
                    <a:lumMod val="75000"/>
                  </a:schemeClr>
                </a:solidFill>
              </a:rPr>
              <a:t>INFORMAÇÃO</a:t>
            </a:r>
            <a:r>
              <a:rPr lang="pt-BR" sz="1000" b="0" baseline="0">
                <a:solidFill>
                  <a:schemeClr val="bg1">
                    <a:lumMod val="75000"/>
                  </a:schemeClr>
                </a:solidFill>
              </a:rPr>
              <a:t> EMPRESA</a:t>
            </a:r>
            <a:endParaRPr lang="pt-BR" sz="1000" b="0">
              <a:solidFill>
                <a:schemeClr val="bg1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11</xdr:col>
      <xdr:colOff>470191</xdr:colOff>
      <xdr:row>2</xdr:row>
      <xdr:rowOff>103042</xdr:rowOff>
    </xdr:from>
    <xdr:to>
      <xdr:col>17</xdr:col>
      <xdr:colOff>231199</xdr:colOff>
      <xdr:row>9</xdr:row>
      <xdr:rowOff>135427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8BF6612C-B0AD-4D44-8381-2BCCB547ECE1}"/>
            </a:ext>
          </a:extLst>
        </xdr:cNvPr>
        <xdr:cNvGrpSpPr/>
      </xdr:nvGrpSpPr>
      <xdr:grpSpPr>
        <a:xfrm>
          <a:off x="7137691" y="484042"/>
          <a:ext cx="3397826" cy="1365885"/>
          <a:chOff x="7085735" y="449407"/>
          <a:chExt cx="3397826" cy="1365885"/>
        </a:xfrm>
      </xdr:grpSpPr>
      <xdr:sp macro="" textlink="Dados!C14">
        <xdr:nvSpPr>
          <xdr:cNvPr id="82" name="CaixaDeTexto 81">
            <a:extLst>
              <a:ext uri="{FF2B5EF4-FFF2-40B4-BE49-F238E27FC236}">
                <a16:creationId xmlns:a16="http://schemas.microsoft.com/office/drawing/2014/main" id="{DE27032A-1947-49E0-BB3E-53C39FD3BB2A}"/>
              </a:ext>
            </a:extLst>
          </xdr:cNvPr>
          <xdr:cNvSpPr txBox="1"/>
        </xdr:nvSpPr>
        <xdr:spPr>
          <a:xfrm>
            <a:off x="7090497" y="1193224"/>
            <a:ext cx="1770784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 algn="ctr"/>
            <a:fld id="{8AAA3727-25EA-4993-8430-A31F599DF26A}" type="TxLink">
              <a:rPr lang="en-US" sz="1200" b="1" i="0" u="none" strike="noStrike">
                <a:solidFill>
                  <a:schemeClr val="bg1">
                    <a:lumMod val="75000"/>
                  </a:schemeClr>
                </a:solidFill>
                <a:latin typeface="Calibri"/>
                <a:ea typeface="+mn-ea"/>
                <a:cs typeface="Calibri"/>
              </a:rPr>
              <a:pPr marL="0" indent="0" algn="ctr"/>
              <a:t>Jogadores Online</a:t>
            </a:fld>
            <a:endParaRPr lang="pt-BR" sz="1200" b="1" i="0" u="none" strike="noStrike">
              <a:solidFill>
                <a:schemeClr val="bg1">
                  <a:lumMod val="75000"/>
                </a:schemeClr>
              </a:solidFill>
              <a:latin typeface="Calibri"/>
              <a:ea typeface="+mn-ea"/>
              <a:cs typeface="Calibri"/>
            </a:endParaRPr>
          </a:p>
        </xdr:txBody>
      </xdr:sp>
      <xdr:grpSp>
        <xdr:nvGrpSpPr>
          <xdr:cNvPr id="83" name="Agrupar 82">
            <a:extLst>
              <a:ext uri="{FF2B5EF4-FFF2-40B4-BE49-F238E27FC236}">
                <a16:creationId xmlns:a16="http://schemas.microsoft.com/office/drawing/2014/main" id="{FBC0EF53-6670-450C-925C-409F007BCAE0}"/>
              </a:ext>
            </a:extLst>
          </xdr:cNvPr>
          <xdr:cNvGrpSpPr/>
        </xdr:nvGrpSpPr>
        <xdr:grpSpPr>
          <a:xfrm>
            <a:off x="8217477" y="449407"/>
            <a:ext cx="2266084" cy="1365885"/>
            <a:chOff x="3648075" y="695325"/>
            <a:chExt cx="2276475" cy="1365885"/>
          </a:xfrm>
        </xdr:grpSpPr>
        <xdr:graphicFrame macro="">
          <xdr:nvGraphicFramePr>
            <xdr:cNvPr id="84" name="Gráfico 83">
              <a:extLst>
                <a:ext uri="{FF2B5EF4-FFF2-40B4-BE49-F238E27FC236}">
                  <a16:creationId xmlns:a16="http://schemas.microsoft.com/office/drawing/2014/main" id="{D8F9A40B-A456-461A-B405-DA3DF6B37730}"/>
                </a:ext>
              </a:extLst>
            </xdr:cNvPr>
            <xdr:cNvGraphicFramePr>
              <a:graphicFrameLocks/>
            </xdr:cNvGraphicFramePr>
          </xdr:nvGraphicFramePr>
          <xdr:xfrm>
            <a:off x="3648075" y="695325"/>
            <a:ext cx="2276475" cy="136588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1"/>
            </a:graphicData>
          </a:graphic>
        </xdr:graphicFrame>
        <xdr:sp macro="" textlink="Dados!D15">
          <xdr:nvSpPr>
            <xdr:cNvPr id="87" name="CaixaDeTexto 86">
              <a:extLst>
                <a:ext uri="{FF2B5EF4-FFF2-40B4-BE49-F238E27FC236}">
                  <a16:creationId xmlns:a16="http://schemas.microsoft.com/office/drawing/2014/main" id="{21E154FA-72BD-4A98-A575-9AD4C566EA61}"/>
                </a:ext>
              </a:extLst>
            </xdr:cNvPr>
            <xdr:cNvSpPr txBox="1"/>
          </xdr:nvSpPr>
          <xdr:spPr>
            <a:xfrm>
              <a:off x="4286251" y="1181100"/>
              <a:ext cx="1009650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fld id="{451C5E1A-A424-4678-A498-14EB4A6BF536}" type="TxLink">
                <a:rPr lang="en-US" sz="1600" b="1" i="0" u="none" strike="noStrike">
                  <a:solidFill>
                    <a:srgbClr val="6E09E9"/>
                  </a:solidFill>
                  <a:latin typeface="Calibri"/>
                  <a:cs typeface="Calibri"/>
                </a:rPr>
                <a:pPr algn="ctr"/>
                <a:t>36%</a:t>
              </a:fld>
              <a:endParaRPr lang="pt-BR" sz="2000" b="1">
                <a:solidFill>
                  <a:srgbClr val="6E09E9"/>
                </a:solidFill>
              </a:endParaRPr>
            </a:p>
          </xdr:txBody>
        </xdr:sp>
      </xdr:grpSp>
      <xdr:sp macro="" textlink="Dados!C15">
        <xdr:nvSpPr>
          <xdr:cNvPr id="88" name="CaixaDeTexto 87">
            <a:extLst>
              <a:ext uri="{FF2B5EF4-FFF2-40B4-BE49-F238E27FC236}">
                <a16:creationId xmlns:a16="http://schemas.microsoft.com/office/drawing/2014/main" id="{5C797581-7992-416D-8030-EB7C29DD02CB}"/>
              </a:ext>
            </a:extLst>
          </xdr:cNvPr>
          <xdr:cNvSpPr txBox="1"/>
        </xdr:nvSpPr>
        <xdr:spPr>
          <a:xfrm>
            <a:off x="7085735" y="694460"/>
            <a:ext cx="1780309" cy="5429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C7D0104-7BCF-49E0-8276-A1EADDD0E829}" type="TxLink">
              <a:rPr lang="en-US" sz="4000" b="1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ea typeface="+mn-ea"/>
                <a:cs typeface="Calibri"/>
              </a:rPr>
              <a:pPr marL="0" indent="0" algn="ctr"/>
              <a:t>56</a:t>
            </a:fld>
            <a:endParaRPr lang="pt-BR" sz="40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</xdr:row>
      <xdr:rowOff>19050</xdr:rowOff>
    </xdr:from>
    <xdr:ext cx="1711687" cy="2264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33BA895-5B2A-47BB-8B07-0B64C13D1304}"/>
            </a:ext>
          </a:extLst>
        </xdr:cNvPr>
        <xdr:cNvSpPr txBox="1"/>
      </xdr:nvSpPr>
      <xdr:spPr>
        <a:xfrm>
          <a:off x="2790825" y="209550"/>
          <a:ext cx="1711687" cy="226460"/>
        </a:xfrm>
        <a:prstGeom prst="rect">
          <a:avLst/>
        </a:prstGeom>
        <a:solidFill>
          <a:srgbClr val="6E09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1100" b="1">
              <a:solidFill>
                <a:schemeClr val="bg1"/>
              </a:solidFill>
            </a:rPr>
            <a:t>INSIRA</a:t>
          </a:r>
          <a:r>
            <a:rPr lang="pt-BR" sz="1100" b="1" baseline="0">
              <a:solidFill>
                <a:schemeClr val="bg1"/>
              </a:solidFill>
            </a:rPr>
            <a:t> SEUS DADOS AQUI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647701</xdr:colOff>
      <xdr:row>1</xdr:row>
      <xdr:rowOff>135300</xdr:rowOff>
    </xdr:from>
    <xdr:to>
      <xdr:col>2</xdr:col>
      <xdr:colOff>1266826</xdr:colOff>
      <xdr:row>3</xdr:row>
      <xdr:rowOff>66675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9CED4ED0-4DB8-4083-B942-F606C3149820}"/>
            </a:ext>
          </a:extLst>
        </xdr:cNvPr>
        <xdr:cNvCxnSpPr/>
      </xdr:nvCxnSpPr>
      <xdr:spPr>
        <a:xfrm rot="10800000" flipV="1">
          <a:off x="2133601" y="325800"/>
          <a:ext cx="619125" cy="360000"/>
        </a:xfrm>
        <a:prstGeom prst="curvedConnector3">
          <a:avLst>
            <a:gd name="adj1" fmla="val 91539"/>
          </a:avLst>
        </a:prstGeom>
        <a:ln>
          <a:solidFill>
            <a:srgbClr val="6E09E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685800</xdr:colOff>
      <xdr:row>1</xdr:row>
      <xdr:rowOff>38100</xdr:rowOff>
    </xdr:from>
    <xdr:ext cx="1711687" cy="2264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473573AD-FFEE-4602-B336-FAD9F5EAD2DA}"/>
            </a:ext>
          </a:extLst>
        </xdr:cNvPr>
        <xdr:cNvSpPr txBox="1"/>
      </xdr:nvSpPr>
      <xdr:spPr>
        <a:xfrm>
          <a:off x="6096000" y="228600"/>
          <a:ext cx="1711687" cy="226460"/>
        </a:xfrm>
        <a:prstGeom prst="rect">
          <a:avLst/>
        </a:prstGeom>
        <a:solidFill>
          <a:srgbClr val="6E09E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pt-BR" sz="1100" b="1">
              <a:solidFill>
                <a:schemeClr val="bg1"/>
              </a:solidFill>
            </a:rPr>
            <a:t>INSIRA</a:t>
          </a:r>
          <a:r>
            <a:rPr lang="pt-BR" sz="1100" b="1" baseline="0">
              <a:solidFill>
                <a:schemeClr val="bg1"/>
              </a:solidFill>
            </a:rPr>
            <a:t> SEUS DADOS AQUI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28576</xdr:colOff>
      <xdr:row>1</xdr:row>
      <xdr:rowOff>154350</xdr:rowOff>
    </xdr:from>
    <xdr:to>
      <xdr:col>6</xdr:col>
      <xdr:colOff>647701</xdr:colOff>
      <xdr:row>3</xdr:row>
      <xdr:rowOff>85725</xdr:rowOff>
    </xdr:to>
    <xdr:cxnSp macro="">
      <xdr:nvCxnSpPr>
        <xdr:cNvPr id="13" name="Conector de Seta Reta 6">
          <a:extLst>
            <a:ext uri="{FF2B5EF4-FFF2-40B4-BE49-F238E27FC236}">
              <a16:creationId xmlns:a16="http://schemas.microsoft.com/office/drawing/2014/main" id="{A2DE5FDE-6616-4716-8D14-DA92DF367258}"/>
            </a:ext>
          </a:extLst>
        </xdr:cNvPr>
        <xdr:cNvCxnSpPr/>
      </xdr:nvCxnSpPr>
      <xdr:spPr>
        <a:xfrm rot="10800000" flipV="1">
          <a:off x="5438776" y="344850"/>
          <a:ext cx="619125" cy="360000"/>
        </a:xfrm>
        <a:prstGeom prst="curvedConnector3">
          <a:avLst>
            <a:gd name="adj1" fmla="val 91539"/>
          </a:avLst>
        </a:prstGeom>
        <a:ln>
          <a:solidFill>
            <a:srgbClr val="6E09E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523876</xdr:colOff>
      <xdr:row>1</xdr:row>
      <xdr:rowOff>0</xdr:rowOff>
    </xdr:from>
    <xdr:ext cx="2876550" cy="219075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D1B40F25-FB9D-48C7-AB6F-4AB6DB57D7AA}"/>
            </a:ext>
          </a:extLst>
        </xdr:cNvPr>
        <xdr:cNvSpPr txBox="1"/>
      </xdr:nvSpPr>
      <xdr:spPr>
        <a:xfrm>
          <a:off x="10648951" y="190500"/>
          <a:ext cx="2876550" cy="219075"/>
        </a:xfrm>
        <a:prstGeom prst="rect">
          <a:avLst/>
        </a:prstGeom>
        <a:solidFill>
          <a:srgbClr val="FF408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1100" b="1">
              <a:solidFill>
                <a:schemeClr val="bg1"/>
              </a:solidFill>
            </a:rPr>
            <a:t>AQUI</a:t>
          </a:r>
          <a:r>
            <a:rPr lang="pt-BR" sz="1100" b="1" baseline="0">
              <a:solidFill>
                <a:schemeClr val="bg1"/>
              </a:solidFill>
            </a:rPr>
            <a:t> SÃO FÓRMULAS, NÃO PRECISA ALTERAR.</a:t>
          </a:r>
          <a:endParaRPr lang="pt-BR" sz="1100" b="1">
            <a:solidFill>
              <a:schemeClr val="bg1"/>
            </a:solidFill>
          </a:endParaRPr>
        </a:p>
      </xdr:txBody>
    </xdr:sp>
    <xdr:clientData/>
  </xdr:oneCellAnchor>
  <xdr:twoCellAnchor>
    <xdr:from>
      <xdr:col>10</xdr:col>
      <xdr:colOff>1104901</xdr:colOff>
      <xdr:row>1</xdr:row>
      <xdr:rowOff>116250</xdr:rowOff>
    </xdr:from>
    <xdr:to>
      <xdr:col>11</xdr:col>
      <xdr:colOff>485776</xdr:colOff>
      <xdr:row>3</xdr:row>
      <xdr:rowOff>47625</xdr:rowOff>
    </xdr:to>
    <xdr:cxnSp macro="">
      <xdr:nvCxnSpPr>
        <xdr:cNvPr id="15" name="Conector de Seta Reta 6">
          <a:extLst>
            <a:ext uri="{FF2B5EF4-FFF2-40B4-BE49-F238E27FC236}">
              <a16:creationId xmlns:a16="http://schemas.microsoft.com/office/drawing/2014/main" id="{6C647581-1DCC-4095-9461-75B9C29B8DC5}"/>
            </a:ext>
          </a:extLst>
        </xdr:cNvPr>
        <xdr:cNvCxnSpPr/>
      </xdr:nvCxnSpPr>
      <xdr:spPr>
        <a:xfrm rot="10800000" flipV="1">
          <a:off x="9991726" y="306750"/>
          <a:ext cx="619125" cy="360000"/>
        </a:xfrm>
        <a:prstGeom prst="curvedConnector3">
          <a:avLst>
            <a:gd name="adj1" fmla="val 91539"/>
          </a:avLst>
        </a:prstGeom>
        <a:ln>
          <a:solidFill>
            <a:srgbClr val="FF408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571500</xdr:colOff>
      <xdr:row>23</xdr:row>
      <xdr:rowOff>95250</xdr:rowOff>
    </xdr:from>
    <xdr:to>
      <xdr:col>16</xdr:col>
      <xdr:colOff>28575</xdr:colOff>
      <xdr:row>27</xdr:row>
      <xdr:rowOff>152400</xdr:rowOff>
    </xdr:to>
    <xdr:grpSp>
      <xdr:nvGrpSpPr>
        <xdr:cNvPr id="16" name="Agrupar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C9B89-60A4-47AF-88A3-34ECB568A4B7}"/>
            </a:ext>
          </a:extLst>
        </xdr:cNvPr>
        <xdr:cNvGrpSpPr/>
      </xdr:nvGrpSpPr>
      <xdr:grpSpPr>
        <a:xfrm>
          <a:off x="9458325" y="4686300"/>
          <a:ext cx="3771900" cy="838200"/>
          <a:chOff x="1828800" y="4391025"/>
          <a:chExt cx="3771900" cy="838200"/>
        </a:xfrm>
      </xdr:grpSpPr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0BD560A5-DCE8-4F2E-97EC-D10AF8995944}"/>
              </a:ext>
            </a:extLst>
          </xdr:cNvPr>
          <xdr:cNvSpPr/>
        </xdr:nvSpPr>
        <xdr:spPr>
          <a:xfrm>
            <a:off x="1828800" y="4391025"/>
            <a:ext cx="3771900" cy="83820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FFB645"/>
              </a:gs>
              <a:gs pos="0">
                <a:srgbClr val="FF4086"/>
              </a:gs>
            </a:gsLst>
            <a:lin ang="0" scaled="1"/>
            <a:tileRect/>
          </a:gra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47B63A4A-1EF6-470C-AD38-7ED86B24D917}"/>
              </a:ext>
            </a:extLst>
          </xdr:cNvPr>
          <xdr:cNvSpPr txBox="1"/>
        </xdr:nvSpPr>
        <xdr:spPr>
          <a:xfrm>
            <a:off x="2047875" y="4524375"/>
            <a:ext cx="33718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400" b="1">
                <a:solidFill>
                  <a:schemeClr val="bg1"/>
                </a:solidFill>
              </a:rPr>
              <a:t>ABRIR DASHBOARD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561418</xdr:colOff>
      <xdr:row>1</xdr:row>
      <xdr:rowOff>66675</xdr:rowOff>
    </xdr:from>
    <xdr:to>
      <xdr:col>2</xdr:col>
      <xdr:colOff>1694893</xdr:colOff>
      <xdr:row>1</xdr:row>
      <xdr:rowOff>1387811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3F2F14B-E231-42A0-809B-8015CCE36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4" t="20816" r="35895" b="49640"/>
        <a:stretch/>
      </xdr:blipFill>
      <xdr:spPr>
        <a:xfrm>
          <a:off x="3485593" y="257175"/>
          <a:ext cx="1133475" cy="1321136"/>
        </a:xfrm>
        <a:prstGeom prst="rect">
          <a:avLst/>
        </a:prstGeom>
        <a:effectLst>
          <a:outerShdw blurRad="63500" dist="63500" dir="5400000" algn="t" rotWithShape="0">
            <a:prstClr val="black">
              <a:alpha val="46000"/>
            </a:prstClr>
          </a:outerShdw>
        </a:effectLst>
      </xdr:spPr>
    </xdr:pic>
    <xdr:clientData/>
  </xdr:twoCellAnchor>
  <xdr:twoCellAnchor editAs="oneCell">
    <xdr:from>
      <xdr:col>2</xdr:col>
      <xdr:colOff>457199</xdr:colOff>
      <xdr:row>4</xdr:row>
      <xdr:rowOff>66675</xdr:rowOff>
    </xdr:from>
    <xdr:to>
      <xdr:col>2</xdr:col>
      <xdr:colOff>1799112</xdr:colOff>
      <xdr:row>4</xdr:row>
      <xdr:rowOff>1447800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688215F-F605-414B-93C3-92EF9637E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5" t="26356" r="37082" b="45610"/>
        <a:stretch/>
      </xdr:blipFill>
      <xdr:spPr>
        <a:xfrm>
          <a:off x="3381374" y="4772025"/>
          <a:ext cx="1341913" cy="1381125"/>
        </a:xfrm>
        <a:prstGeom prst="rect">
          <a:avLst/>
        </a:prstGeom>
        <a:effectLst>
          <a:outerShdw blurRad="63500" dist="63500" dir="5400000" algn="t" rotWithShape="0">
            <a:prstClr val="black">
              <a:alpha val="46000"/>
            </a:prstClr>
          </a:outerShdw>
        </a:effectLst>
      </xdr:spPr>
    </xdr:pic>
    <xdr:clientData/>
  </xdr:twoCellAnchor>
  <xdr:twoCellAnchor editAs="oneCell">
    <xdr:from>
      <xdr:col>2</xdr:col>
      <xdr:colOff>446588</xdr:colOff>
      <xdr:row>3</xdr:row>
      <xdr:rowOff>76200</xdr:rowOff>
    </xdr:from>
    <xdr:to>
      <xdr:col>2</xdr:col>
      <xdr:colOff>1809722</xdr:colOff>
      <xdr:row>3</xdr:row>
      <xdr:rowOff>1418361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552EED5-3C5E-4DAF-803E-C000315E5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03" t="28705" r="31384" b="45276"/>
        <a:stretch/>
      </xdr:blipFill>
      <xdr:spPr>
        <a:xfrm>
          <a:off x="3370763" y="3276600"/>
          <a:ext cx="1363134" cy="1342161"/>
        </a:xfrm>
        <a:prstGeom prst="rect">
          <a:avLst/>
        </a:prstGeom>
        <a:effectLst>
          <a:outerShdw blurRad="63500" dist="63500" dir="5400000" algn="t" rotWithShape="0">
            <a:prstClr val="black">
              <a:alpha val="46000"/>
            </a:prstClr>
          </a:outerShdw>
        </a:effectLst>
      </xdr:spPr>
    </xdr:pic>
    <xdr:clientData/>
  </xdr:twoCellAnchor>
  <xdr:twoCellAnchor editAs="oneCell">
    <xdr:from>
      <xdr:col>2</xdr:col>
      <xdr:colOff>523847</xdr:colOff>
      <xdr:row>2</xdr:row>
      <xdr:rowOff>104775</xdr:rowOff>
    </xdr:from>
    <xdr:to>
      <xdr:col>2</xdr:col>
      <xdr:colOff>1732464</xdr:colOff>
      <xdr:row>2</xdr:row>
      <xdr:rowOff>1386851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1DCB9E5-7CA8-45A3-A6DB-464BFD0AD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77" t="29545" r="30672" b="43596"/>
        <a:stretch/>
      </xdr:blipFill>
      <xdr:spPr>
        <a:xfrm>
          <a:off x="3448022" y="1800225"/>
          <a:ext cx="1208617" cy="1282076"/>
        </a:xfrm>
        <a:prstGeom prst="rect">
          <a:avLst/>
        </a:prstGeom>
        <a:effectLst>
          <a:outerShdw blurRad="63500" dist="63500" dir="5400000" algn="t" rotWithShape="0">
            <a:prstClr val="black">
              <a:alpha val="46000"/>
            </a:prstClr>
          </a:outerShdw>
        </a:effectLst>
      </xdr:spPr>
    </xdr:pic>
    <xdr:clientData/>
  </xdr:twoCellAnchor>
  <xdr:twoCellAnchor>
    <xdr:from>
      <xdr:col>8</xdr:col>
      <xdr:colOff>190500</xdr:colOff>
      <xdr:row>2</xdr:row>
      <xdr:rowOff>38100</xdr:rowOff>
    </xdr:from>
    <xdr:to>
      <xdr:col>14</xdr:col>
      <xdr:colOff>304800</xdr:colOff>
      <xdr:row>2</xdr:row>
      <xdr:rowOff>876300</xdr:rowOff>
    </xdr:to>
    <xdr:grpSp>
      <xdr:nvGrpSpPr>
        <xdr:cNvPr id="9" name="Agrupar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FE6B5D-305C-48E1-BF37-41757A603F6F}"/>
            </a:ext>
          </a:extLst>
        </xdr:cNvPr>
        <xdr:cNvGrpSpPr/>
      </xdr:nvGrpSpPr>
      <xdr:grpSpPr>
        <a:xfrm>
          <a:off x="8401050" y="1733550"/>
          <a:ext cx="3771900" cy="838200"/>
          <a:chOff x="1828800" y="4391025"/>
          <a:chExt cx="3771900" cy="838200"/>
        </a:xfrm>
      </xdr:grpSpPr>
      <xdr:sp macro="" textlink="">
        <xdr:nvSpPr>
          <xdr:cNvPr id="10" name="Retângulo: Cantos Arredondados 9">
            <a:extLst>
              <a:ext uri="{FF2B5EF4-FFF2-40B4-BE49-F238E27FC236}">
                <a16:creationId xmlns:a16="http://schemas.microsoft.com/office/drawing/2014/main" id="{6CF462F1-A0F9-48B3-8E9E-5E2726FFA075}"/>
              </a:ext>
            </a:extLst>
          </xdr:cNvPr>
          <xdr:cNvSpPr/>
        </xdr:nvSpPr>
        <xdr:spPr>
          <a:xfrm>
            <a:off x="1828800" y="4391025"/>
            <a:ext cx="3771900" cy="838200"/>
          </a:xfrm>
          <a:prstGeom prst="roundRect">
            <a:avLst>
              <a:gd name="adj" fmla="val 10103"/>
            </a:avLst>
          </a:prstGeom>
          <a:gradFill flip="none" rotWithShape="1">
            <a:gsLst>
              <a:gs pos="100000">
                <a:srgbClr val="FFB645"/>
              </a:gs>
              <a:gs pos="0">
                <a:srgbClr val="FF4086"/>
              </a:gs>
            </a:gsLst>
            <a:lin ang="0" scaled="1"/>
            <a:tileRect/>
          </a:gradFill>
          <a:ln>
            <a:noFill/>
          </a:ln>
          <a:effectLst>
            <a:outerShdw blurRad="635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6F6BC3DA-B599-4B39-9789-F381CB3BC13B}"/>
              </a:ext>
            </a:extLst>
          </xdr:cNvPr>
          <xdr:cNvSpPr txBox="1"/>
        </xdr:nvSpPr>
        <xdr:spPr>
          <a:xfrm>
            <a:off x="2047875" y="4524375"/>
            <a:ext cx="33718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400" b="1">
                <a:solidFill>
                  <a:schemeClr val="bg1"/>
                </a:solidFill>
              </a:rPr>
              <a:t>ABRIR DASHBOARD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7C4B-0BFD-4B56-A0C0-DB11323AC8CD}">
  <sheetPr>
    <tabColor theme="9"/>
  </sheetPr>
  <dimension ref="A1"/>
  <sheetViews>
    <sheetView showGridLines="0" showRowColHeaders="0" tabSelected="1" zoomScaleNormal="100" workbookViewId="0"/>
  </sheetViews>
  <sheetFormatPr defaultRowHeight="15" x14ac:dyDescent="0.25"/>
  <cols>
    <col min="1" max="16384" width="9.140625" style="17"/>
  </cols>
  <sheetData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5E2A-8271-4073-8E38-D60135FB1550}">
  <dimension ref="A1"/>
  <sheetViews>
    <sheetView zoomScale="110" zoomScaleNormal="110" workbookViewId="0"/>
  </sheetViews>
  <sheetFormatPr defaultRowHeight="15" x14ac:dyDescent="0.25"/>
  <cols>
    <col min="1" max="1" width="9.140625" style="7" customWidth="1"/>
    <col min="2" max="16384" width="9.140625" style="7"/>
  </cols>
  <sheetData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C67A-DCFD-48A6-A30D-510402C38C6A}">
  <dimension ref="B2:U31"/>
  <sheetViews>
    <sheetView showGridLines="0" workbookViewId="0"/>
  </sheetViews>
  <sheetFormatPr defaultRowHeight="15" x14ac:dyDescent="0.25"/>
  <cols>
    <col min="1" max="1" width="9.140625" style="1"/>
    <col min="2" max="2" width="13.140625" style="1" customWidth="1"/>
    <col min="3" max="3" width="20.85546875" style="1" customWidth="1"/>
    <col min="4" max="5" width="12.42578125" style="1" customWidth="1"/>
    <col min="6" max="6" width="13.140625" style="1" customWidth="1"/>
    <col min="7" max="7" width="19.28515625" style="1" customWidth="1"/>
    <col min="8" max="8" width="9.140625" style="1"/>
    <col min="9" max="9" width="9.140625" style="1" customWidth="1"/>
    <col min="10" max="10" width="14.5703125" style="5" customWidth="1"/>
    <col min="11" max="11" width="18.5703125" style="5" customWidth="1"/>
    <col min="12" max="12" width="8.85546875" style="5" customWidth="1"/>
    <col min="13" max="13" width="9.85546875" style="5" customWidth="1"/>
    <col min="14" max="21" width="9.140625" style="5" customWidth="1"/>
    <col min="22" max="16384" width="9.140625" style="1"/>
  </cols>
  <sheetData>
    <row r="2" spans="2:18" ht="18.75" x14ac:dyDescent="0.3">
      <c r="B2" s="6"/>
    </row>
    <row r="5" spans="2:18" x14ac:dyDescent="0.25">
      <c r="B5" s="19" t="s">
        <v>21</v>
      </c>
      <c r="C5" s="19"/>
      <c r="F5" s="19" t="s">
        <v>5</v>
      </c>
      <c r="G5" s="19"/>
      <c r="J5" s="18" t="s">
        <v>19</v>
      </c>
      <c r="K5" s="18"/>
      <c r="L5" s="18"/>
      <c r="M5" s="18"/>
      <c r="N5" s="18"/>
      <c r="O5" s="18"/>
      <c r="P5" s="18"/>
      <c r="Q5" s="18"/>
      <c r="R5" s="18"/>
    </row>
    <row r="6" spans="2:18" ht="15.75" thickBot="1" x14ac:dyDescent="0.3">
      <c r="P6" s="20" t="s">
        <v>28</v>
      </c>
      <c r="Q6" s="20"/>
      <c r="R6" s="20"/>
    </row>
    <row r="7" spans="2:18" ht="15.75" thickBot="1" x14ac:dyDescent="0.3">
      <c r="B7" s="3" t="s">
        <v>1</v>
      </c>
      <c r="C7" s="4" t="s">
        <v>4</v>
      </c>
      <c r="F7" s="3" t="s">
        <v>6</v>
      </c>
      <c r="G7" s="4" t="s">
        <v>9</v>
      </c>
      <c r="K7" s="5" t="s">
        <v>8</v>
      </c>
      <c r="L7" s="5" t="s">
        <v>7</v>
      </c>
      <c r="M7" s="5" t="s">
        <v>18</v>
      </c>
      <c r="N7" s="5" t="s">
        <v>15</v>
      </c>
      <c r="P7" s="16" t="s">
        <v>8</v>
      </c>
      <c r="Q7" s="16" t="s">
        <v>29</v>
      </c>
      <c r="R7" s="16" t="s">
        <v>30</v>
      </c>
    </row>
    <row r="8" spans="2:18" ht="15.75" thickBot="1" x14ac:dyDescent="0.3">
      <c r="B8" s="3" t="s">
        <v>2</v>
      </c>
      <c r="C8" s="4">
        <v>215</v>
      </c>
      <c r="D8" s="2">
        <f>C8/C9</f>
        <v>0.71666666666666667</v>
      </c>
      <c r="F8" s="3" t="s">
        <v>7</v>
      </c>
      <c r="G8" s="4">
        <v>215</v>
      </c>
      <c r="H8" s="2"/>
      <c r="I8" s="1">
        <f>COUNTIF($K$8:$K$11,K8)</f>
        <v>1</v>
      </c>
      <c r="J8" s="3" t="str">
        <f>G7</f>
        <v>Spartans</v>
      </c>
      <c r="K8" s="15">
        <f>R8</f>
        <v>53.000300000000003</v>
      </c>
      <c r="L8" s="8">
        <f>G8</f>
        <v>215</v>
      </c>
      <c r="M8" s="10">
        <f>K8/L8</f>
        <v>0.24651302325581398</v>
      </c>
      <c r="N8" s="4">
        <f>G10</f>
        <v>12</v>
      </c>
      <c r="P8" s="15">
        <f>G9</f>
        <v>53</v>
      </c>
      <c r="Q8" s="15">
        <f>COUNTIF($P8:$P$11,P8)</f>
        <v>3</v>
      </c>
      <c r="R8" s="15">
        <f>IF(Q8&gt;1,P8+Q8/10000,P8)</f>
        <v>53.000300000000003</v>
      </c>
    </row>
    <row r="9" spans="2:18" ht="15.75" thickBot="1" x14ac:dyDescent="0.3">
      <c r="B9" s="3" t="s">
        <v>0</v>
      </c>
      <c r="C9" s="4">
        <v>300</v>
      </c>
      <c r="F9" s="3" t="s">
        <v>8</v>
      </c>
      <c r="G9" s="4">
        <v>53</v>
      </c>
      <c r="I9" s="1">
        <f t="shared" ref="I9:I11" si="0">COUNTIF($K$8:$K$11,K9)</f>
        <v>1</v>
      </c>
      <c r="J9" s="3" t="str">
        <f>G14</f>
        <v>Águia</v>
      </c>
      <c r="K9" s="15">
        <f t="shared" ref="K9:K11" si="1">R9</f>
        <v>53.0002</v>
      </c>
      <c r="L9" s="8">
        <f>G15</f>
        <v>215</v>
      </c>
      <c r="M9" s="10">
        <f t="shared" ref="M9:M11" si="2">K9/L9</f>
        <v>0.24651255813953488</v>
      </c>
      <c r="N9" s="4">
        <f>G17</f>
        <v>8</v>
      </c>
      <c r="P9" s="15">
        <f>G16</f>
        <v>53</v>
      </c>
      <c r="Q9" s="15">
        <f>COUNTIF($P9:$P$11,P9)</f>
        <v>2</v>
      </c>
      <c r="R9" s="15">
        <f t="shared" ref="R9:R11" si="3">IF(Q9&gt;1,P9+Q9/10000,P9)</f>
        <v>53.0002</v>
      </c>
    </row>
    <row r="10" spans="2:18" ht="15.75" thickBot="1" x14ac:dyDescent="0.3">
      <c r="B10" s="3" t="s">
        <v>3</v>
      </c>
      <c r="C10" s="4">
        <f>IF(C8&gt;C9,0,C9-C8)</f>
        <v>85</v>
      </c>
      <c r="D10" s="14" t="s">
        <v>26</v>
      </c>
      <c r="F10" s="3" t="s">
        <v>15</v>
      </c>
      <c r="G10" s="4">
        <v>12</v>
      </c>
      <c r="I10" s="1">
        <f t="shared" si="0"/>
        <v>1</v>
      </c>
      <c r="J10" s="3" t="str">
        <f>G21</f>
        <v>HorsePower</v>
      </c>
      <c r="K10" s="15">
        <f t="shared" si="1"/>
        <v>53</v>
      </c>
      <c r="L10" s="8">
        <f>G22</f>
        <v>215</v>
      </c>
      <c r="M10" s="10">
        <f t="shared" si="2"/>
        <v>0.24651162790697675</v>
      </c>
      <c r="N10" s="4">
        <f>G24</f>
        <v>15</v>
      </c>
      <c r="P10" s="15">
        <f>G23</f>
        <v>53</v>
      </c>
      <c r="Q10" s="15">
        <f>COUNTIF($P10:$P$11,P10)</f>
        <v>1</v>
      </c>
      <c r="R10" s="15">
        <f t="shared" si="3"/>
        <v>53</v>
      </c>
    </row>
    <row r="11" spans="2:18" ht="15.75" thickBot="1" x14ac:dyDescent="0.3">
      <c r="I11" s="1">
        <f t="shared" si="0"/>
        <v>1</v>
      </c>
      <c r="J11" s="3" t="str">
        <f>G28</f>
        <v>Guerreiros</v>
      </c>
      <c r="K11" s="15">
        <f t="shared" si="1"/>
        <v>56</v>
      </c>
      <c r="L11" s="8">
        <f>G29</f>
        <v>215</v>
      </c>
      <c r="M11" s="10">
        <f t="shared" si="2"/>
        <v>0.26046511627906976</v>
      </c>
      <c r="N11" s="4">
        <f>G31</f>
        <v>18</v>
      </c>
      <c r="P11" s="15">
        <f>G30</f>
        <v>56</v>
      </c>
      <c r="Q11" s="15">
        <f>COUNTIF($P11:$P$11,P11)</f>
        <v>1</v>
      </c>
      <c r="R11" s="15">
        <f t="shared" si="3"/>
        <v>56</v>
      </c>
    </row>
    <row r="12" spans="2:18" x14ac:dyDescent="0.25">
      <c r="B12" s="19" t="s">
        <v>22</v>
      </c>
      <c r="C12" s="19"/>
      <c r="F12" s="19" t="s">
        <v>10</v>
      </c>
      <c r="G12" s="19"/>
    </row>
    <row r="13" spans="2:18" ht="15.75" thickBot="1" x14ac:dyDescent="0.3"/>
    <row r="14" spans="2:18" ht="15.75" thickBot="1" x14ac:dyDescent="0.3">
      <c r="B14" s="3" t="s">
        <v>1</v>
      </c>
      <c r="C14" s="4" t="s">
        <v>23</v>
      </c>
      <c r="F14" s="3" t="s">
        <v>6</v>
      </c>
      <c r="G14" s="4" t="s">
        <v>13</v>
      </c>
      <c r="J14" s="18" t="s">
        <v>16</v>
      </c>
      <c r="K14" s="18"/>
      <c r="L14" s="18"/>
      <c r="M14" s="18"/>
      <c r="N14" s="18"/>
      <c r="O14" s="18"/>
      <c r="P14" s="18"/>
      <c r="Q14" s="18"/>
      <c r="R14" s="18"/>
    </row>
    <row r="15" spans="2:18" ht="15.75" thickBot="1" x14ac:dyDescent="0.3">
      <c r="B15" s="3" t="s">
        <v>24</v>
      </c>
      <c r="C15" s="4">
        <v>56</v>
      </c>
      <c r="D15" s="2">
        <f>C15/C16</f>
        <v>0.35897435897435898</v>
      </c>
      <c r="F15" s="3" t="s">
        <v>7</v>
      </c>
      <c r="G15" s="4">
        <v>215</v>
      </c>
      <c r="H15" s="2"/>
      <c r="K15" s="5" t="s">
        <v>17</v>
      </c>
      <c r="L15" s="5" t="s">
        <v>8</v>
      </c>
      <c r="M15" s="5" t="s">
        <v>18</v>
      </c>
      <c r="N15" s="5" t="s">
        <v>15</v>
      </c>
    </row>
    <row r="16" spans="2:18" ht="15.75" thickBot="1" x14ac:dyDescent="0.3">
      <c r="B16" s="3" t="s">
        <v>25</v>
      </c>
      <c r="C16" s="4">
        <v>156</v>
      </c>
      <c r="F16" s="3" t="s">
        <v>8</v>
      </c>
      <c r="G16" s="4">
        <v>53</v>
      </c>
      <c r="J16" s="3">
        <v>1</v>
      </c>
      <c r="K16" s="4" t="str">
        <f>INDEX($J$8:$J$11,MATCH(LARGE($K$8:$K$11,J16),$K$8:$K$11,0),1)</f>
        <v>Guerreiros</v>
      </c>
      <c r="L16" s="15">
        <f>VLOOKUP(K16,$J$8:$N$11,2,0)</f>
        <v>56</v>
      </c>
      <c r="M16" s="9">
        <f>VLOOKUP(K16,$J$8:$N$11,4,0)</f>
        <v>0.26046511627906976</v>
      </c>
      <c r="N16" s="4">
        <f>VLOOKUP(K16,$J$8:$N$11,5,0)</f>
        <v>18</v>
      </c>
      <c r="O16" s="13">
        <f>1-M16</f>
        <v>0.73953488372093024</v>
      </c>
    </row>
    <row r="17" spans="2:15" ht="15.75" thickBot="1" x14ac:dyDescent="0.3">
      <c r="B17" s="3" t="s">
        <v>27</v>
      </c>
      <c r="C17" s="4">
        <f>IF(C15&gt;C16,0,C16-C15)</f>
        <v>100</v>
      </c>
      <c r="D17" s="14" t="s">
        <v>26</v>
      </c>
      <c r="F17" s="3" t="s">
        <v>15</v>
      </c>
      <c r="G17" s="4">
        <v>8</v>
      </c>
      <c r="J17" s="3">
        <v>2</v>
      </c>
      <c r="K17" s="4" t="str">
        <f t="shared" ref="K17:K19" si="4">INDEX($J$8:$J$11,MATCH(LARGE($K$8:$K$11,J17),$K$8:$K$11,0),1)</f>
        <v>Spartans</v>
      </c>
      <c r="L17" s="15">
        <f t="shared" ref="L17:L19" si="5">VLOOKUP(K17,$J$8:$N$11,2,0)</f>
        <v>53.000300000000003</v>
      </c>
      <c r="M17" s="9">
        <f t="shared" ref="M17:M19" si="6">VLOOKUP(K17,$J$8:$N$11,4,0)</f>
        <v>0.24651302325581398</v>
      </c>
      <c r="N17" s="4">
        <f t="shared" ref="N17:N19" si="7">VLOOKUP(K17,$J$8:$N$11,5,0)</f>
        <v>12</v>
      </c>
      <c r="O17" s="13">
        <f t="shared" ref="O17:O19" si="8">1-M17</f>
        <v>0.75348697674418608</v>
      </c>
    </row>
    <row r="18" spans="2:15" ht="15.75" thickBot="1" x14ac:dyDescent="0.3">
      <c r="J18" s="3">
        <v>3</v>
      </c>
      <c r="K18" s="4" t="str">
        <f t="shared" si="4"/>
        <v>Águia</v>
      </c>
      <c r="L18" s="15">
        <f t="shared" si="5"/>
        <v>53.0002</v>
      </c>
      <c r="M18" s="9">
        <f t="shared" si="6"/>
        <v>0.24651255813953488</v>
      </c>
      <c r="N18" s="4">
        <f t="shared" si="7"/>
        <v>8</v>
      </c>
      <c r="O18" s="13">
        <f t="shared" si="8"/>
        <v>0.75348744186046512</v>
      </c>
    </row>
    <row r="19" spans="2:15" ht="15.75" thickBot="1" x14ac:dyDescent="0.3">
      <c r="F19" s="19" t="s">
        <v>11</v>
      </c>
      <c r="G19" s="19"/>
      <c r="J19" s="3">
        <v>4</v>
      </c>
      <c r="K19" s="4" t="str">
        <f t="shared" si="4"/>
        <v>HorsePower</v>
      </c>
      <c r="L19" s="15">
        <f t="shared" si="5"/>
        <v>53</v>
      </c>
      <c r="M19" s="9">
        <f t="shared" si="6"/>
        <v>0.24651162790697675</v>
      </c>
      <c r="N19" s="4">
        <f t="shared" si="7"/>
        <v>15</v>
      </c>
      <c r="O19" s="13">
        <f t="shared" si="8"/>
        <v>0.75348837209302322</v>
      </c>
    </row>
    <row r="20" spans="2:15" ht="15.75" thickBot="1" x14ac:dyDescent="0.3"/>
    <row r="21" spans="2:15" ht="15.75" thickBot="1" x14ac:dyDescent="0.3">
      <c r="F21" s="3" t="s">
        <v>6</v>
      </c>
      <c r="G21" s="4" t="s">
        <v>20</v>
      </c>
    </row>
    <row r="22" spans="2:15" ht="15.75" thickBot="1" x14ac:dyDescent="0.3">
      <c r="F22" s="3" t="s">
        <v>7</v>
      </c>
      <c r="G22" s="4">
        <v>215</v>
      </c>
      <c r="H22" s="2"/>
    </row>
    <row r="23" spans="2:15" ht="15.75" thickBot="1" x14ac:dyDescent="0.3">
      <c r="E23" s="2"/>
      <c r="F23" s="3" t="s">
        <v>8</v>
      </c>
      <c r="G23" s="4">
        <v>53</v>
      </c>
    </row>
    <row r="24" spans="2:15" ht="15.75" thickBot="1" x14ac:dyDescent="0.3">
      <c r="F24" s="3" t="s">
        <v>15</v>
      </c>
      <c r="G24" s="4">
        <v>15</v>
      </c>
    </row>
    <row r="25" spans="2:15" x14ac:dyDescent="0.25">
      <c r="F25" s="3"/>
    </row>
    <row r="26" spans="2:15" x14ac:dyDescent="0.25">
      <c r="F26" s="19" t="s">
        <v>12</v>
      </c>
      <c r="G26" s="19"/>
    </row>
    <row r="27" spans="2:15" ht="15.75" thickBot="1" x14ac:dyDescent="0.3"/>
    <row r="28" spans="2:15" ht="15.75" thickBot="1" x14ac:dyDescent="0.3">
      <c r="F28" s="3" t="s">
        <v>6</v>
      </c>
      <c r="G28" s="4" t="s">
        <v>14</v>
      </c>
    </row>
    <row r="29" spans="2:15" ht="15.75" thickBot="1" x14ac:dyDescent="0.3">
      <c r="F29" s="3" t="s">
        <v>7</v>
      </c>
      <c r="G29" s="4">
        <v>215</v>
      </c>
      <c r="H29" s="2"/>
    </row>
    <row r="30" spans="2:15" ht="15.75" thickBot="1" x14ac:dyDescent="0.3">
      <c r="F30" s="3" t="s">
        <v>8</v>
      </c>
      <c r="G30" s="4">
        <v>56</v>
      </c>
    </row>
    <row r="31" spans="2:15" ht="15.75" thickBot="1" x14ac:dyDescent="0.3">
      <c r="F31" s="3" t="s">
        <v>15</v>
      </c>
      <c r="G31" s="4">
        <v>18</v>
      </c>
    </row>
  </sheetData>
  <mergeCells count="9">
    <mergeCell ref="J14:R14"/>
    <mergeCell ref="J5:R5"/>
    <mergeCell ref="F19:G19"/>
    <mergeCell ref="F26:G26"/>
    <mergeCell ref="B5:C5"/>
    <mergeCell ref="B12:C12"/>
    <mergeCell ref="F5:G5"/>
    <mergeCell ref="F12:G12"/>
    <mergeCell ref="P6:R6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90A-3DB8-4547-AA06-78A9ECC75BCB}">
  <dimension ref="B2:H7"/>
  <sheetViews>
    <sheetView showGridLines="0" workbookViewId="0"/>
  </sheetViews>
  <sheetFormatPr defaultRowHeight="15" x14ac:dyDescent="0.25"/>
  <cols>
    <col min="1" max="1" width="12.42578125" style="1" customWidth="1"/>
    <col min="2" max="2" width="31.42578125" style="1" customWidth="1"/>
    <col min="3" max="3" width="33.5703125" style="1" customWidth="1"/>
    <col min="4" max="4" width="9.140625" style="1" customWidth="1"/>
    <col min="5" max="8" width="9.140625" style="5" customWidth="1"/>
    <col min="9" max="16384" width="9.140625" style="1"/>
  </cols>
  <sheetData>
    <row r="2" spans="2:7" s="5" customFormat="1" ht="118.5" customHeight="1" x14ac:dyDescent="0.25">
      <c r="B2" s="12" t="str">
        <f>Dados!G7</f>
        <v>Spartans</v>
      </c>
      <c r="C2"/>
      <c r="D2"/>
      <c r="E2" s="11"/>
      <c r="F2" s="11"/>
      <c r="G2" s="11"/>
    </row>
    <row r="3" spans="2:7" ht="118.5" customHeight="1" x14ac:dyDescent="0.25">
      <c r="B3" s="12" t="str">
        <f>Dados!G14</f>
        <v>Águia</v>
      </c>
      <c r="C3"/>
      <c r="D3"/>
      <c r="E3" s="11"/>
      <c r="F3" s="11"/>
      <c r="G3" s="11"/>
    </row>
    <row r="4" spans="2:7" ht="118.5" customHeight="1" x14ac:dyDescent="0.25">
      <c r="B4" s="12" t="str">
        <f>Dados!G21</f>
        <v>HorsePower</v>
      </c>
      <c r="C4"/>
      <c r="D4"/>
      <c r="E4" s="11"/>
      <c r="F4" s="11"/>
      <c r="G4" s="11"/>
    </row>
    <row r="5" spans="2:7" ht="118.5" customHeight="1" x14ac:dyDescent="0.25">
      <c r="B5" s="12" t="str">
        <f>Dados!G28</f>
        <v>Guerreiros</v>
      </c>
      <c r="C5"/>
      <c r="D5"/>
      <c r="E5" s="11"/>
      <c r="F5" s="11"/>
      <c r="G5" s="11"/>
    </row>
    <row r="6" spans="2:7" x14ac:dyDescent="0.25">
      <c r="C6"/>
      <c r="D6"/>
      <c r="E6" s="11"/>
      <c r="F6" s="11"/>
      <c r="G6" s="11"/>
    </row>
    <row r="7" spans="2:7" x14ac:dyDescent="0.25">
      <c r="C7"/>
      <c r="D7"/>
      <c r="E7" s="11"/>
      <c r="F7" s="11"/>
      <c r="G7" s="11"/>
    </row>
  </sheetData>
  <phoneticPr fontId="5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Zé Planilha</vt:lpstr>
      <vt:lpstr>Dashboard</vt:lpstr>
      <vt:lpstr>Dados</vt:lpstr>
      <vt:lpstr>Logotipos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 - Zéplanilha</dc:creator>
  <cp:lastModifiedBy>Matheus Soares</cp:lastModifiedBy>
  <dcterms:created xsi:type="dcterms:W3CDTF">2021-11-25T21:21:46Z</dcterms:created>
  <dcterms:modified xsi:type="dcterms:W3CDTF">2023-02-16T08:43:18Z</dcterms:modified>
</cp:coreProperties>
</file>