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Ex1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charts/chartEx2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3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6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7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Ex4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charts/chart8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9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0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1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2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codeName="EstaPastaDeTrabalho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Rafael\Dropbox\Excel\"/>
    </mc:Choice>
  </mc:AlternateContent>
  <xr:revisionPtr revIDLastSave="0" documentId="13_ncr:80001_{B1CD0049-1E2D-44FC-A248-1A87D2481DF0}" xr6:coauthVersionLast="34" xr6:coauthVersionMax="34" xr10:uidLastSave="{00000000-0000-0000-0000-000000000000}"/>
  <bookViews>
    <workbookView xWindow="0" yWindow="0" windowWidth="19200" windowHeight="7130" activeTab="3" xr2:uid="{F58EFB15-6059-45E8-9E9A-DFE32DDD658E}"/>
  </bookViews>
  <sheets>
    <sheet name="dadosBase" sheetId="1" r:id="rId1"/>
    <sheet name="tabDin" sheetId="5" r:id="rId2"/>
    <sheet name="linkedinAnalytics" sheetId="2" r:id="rId3"/>
    <sheet name="dash" sheetId="3" r:id="rId4"/>
  </sheets>
  <definedNames>
    <definedName name="_xlchart.v5.0" hidden="1">linkedinAnalytics!$R$3</definedName>
    <definedName name="_xlchart.v5.1" hidden="1">linkedinAnalytics!$R$4:$R$5</definedName>
    <definedName name="_xlchart.v5.10" hidden="1">linkedinAnalytics!$S$6</definedName>
    <definedName name="_xlchart.v5.11" hidden="1">linkedinAnalytics!$S$7:$S$8</definedName>
    <definedName name="_xlchart.v5.12" hidden="1">linkedinAnalytics!$R$3</definedName>
    <definedName name="_xlchart.v5.13" hidden="1">linkedinAnalytics!$R$4:$R$5</definedName>
    <definedName name="_xlchart.v5.14" hidden="1">linkedinAnalytics!$S$3</definedName>
    <definedName name="_xlchart.v5.15" hidden="1">linkedinAnalytics!$S$4:$S$5</definedName>
    <definedName name="_xlchart.v5.2" hidden="1">linkedinAnalytics!$S$3</definedName>
    <definedName name="_xlchart.v5.3" hidden="1">linkedinAnalytics!$S$4:$S$5</definedName>
    <definedName name="_xlchart.v5.4" hidden="1">linkedinAnalytics!$R$4</definedName>
    <definedName name="_xlchart.v5.5" hidden="1">linkedinAnalytics!$R$5:$R$6</definedName>
    <definedName name="_xlchart.v5.6" hidden="1">linkedinAnalytics!$S$4</definedName>
    <definedName name="_xlchart.v5.7" hidden="1">linkedinAnalytics!$S$5:$S$6</definedName>
    <definedName name="_xlchart.v5.8" hidden="1">linkedinAnalytics!$R$6</definedName>
    <definedName name="_xlchart.v5.9" hidden="1">linkedinAnalytics!$R$7:$R$8</definedName>
    <definedName name="SegmentaçãodeDados_Gênero">#N/A</definedName>
  </definedNames>
  <calcPr calcId="179021"/>
  <pivotCaches>
    <pivotCache cacheId="6" r:id="rId5"/>
  </pivotCaches>
  <extLst>
    <ext xmlns:x14="http://schemas.microsoft.com/office/spreadsheetml/2009/9/main" uri="{BBE1A952-AA13-448e-AADC-164F8A28A991}">
      <x14:slicerCaches>
        <x14:slicerCache r:id="rId6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5" i="2" l="1"/>
  <c r="U6" i="2"/>
  <c r="U7" i="2"/>
  <c r="U4" i="2"/>
  <c r="T5" i="2"/>
  <c r="T6" i="2"/>
  <c r="T7" i="2"/>
  <c r="T4" i="2"/>
  <c r="B9" i="2"/>
  <c r="L10" i="5" l="1"/>
  <c r="L11" i="5"/>
  <c r="L12" i="5"/>
  <c r="L13" i="5"/>
  <c r="L9" i="5"/>
  <c r="K10" i="5"/>
  <c r="K11" i="5"/>
  <c r="K12" i="5"/>
  <c r="K13" i="5"/>
  <c r="K9" i="5"/>
  <c r="D4" i="5" l="1"/>
  <c r="D3" i="5"/>
  <c r="L5" i="5"/>
  <c r="M5" i="5" s="1"/>
  <c r="N5" i="5" s="1"/>
  <c r="L4" i="5"/>
  <c r="M4" i="5" s="1"/>
  <c r="N4" i="5" s="1"/>
  <c r="L3" i="5"/>
  <c r="L2" i="5"/>
  <c r="M3" i="5" l="1"/>
  <c r="N3" i="5" s="1"/>
  <c r="M10" i="5"/>
  <c r="M9" i="5"/>
  <c r="M12" i="5"/>
  <c r="M13" i="5"/>
  <c r="M11" i="5"/>
  <c r="V5" i="2"/>
  <c r="V6" i="2"/>
  <c r="V7" i="2"/>
  <c r="V4" i="2"/>
  <c r="L5" i="2" l="1"/>
  <c r="L6" i="2"/>
  <c r="L7" i="2"/>
  <c r="L8" i="2"/>
  <c r="L9" i="2"/>
  <c r="L10" i="2"/>
  <c r="L11" i="2"/>
  <c r="G5" i="2"/>
  <c r="G6" i="2"/>
  <c r="G7" i="2"/>
  <c r="G8" i="2"/>
  <c r="G9" i="2"/>
  <c r="G10" i="2"/>
  <c r="G11" i="2"/>
  <c r="K4" i="2"/>
  <c r="K5" i="2" s="1"/>
  <c r="K6" i="2" s="1"/>
  <c r="K7" i="2" s="1"/>
  <c r="K8" i="2" s="1"/>
  <c r="K9" i="2" s="1"/>
  <c r="K10" i="2" s="1"/>
  <c r="K11" i="2" s="1"/>
  <c r="F4" i="2"/>
  <c r="F5" i="2" s="1"/>
  <c r="F6" i="2" s="1"/>
  <c r="F7" i="2" s="1"/>
  <c r="F8" i="2" s="1"/>
  <c r="F9" i="2" s="1"/>
  <c r="F10" i="2" s="1"/>
  <c r="F11" i="2" s="1"/>
  <c r="L4" i="2" l="1"/>
  <c r="G4" i="2"/>
</calcChain>
</file>

<file path=xl/sharedStrings.xml><?xml version="1.0" encoding="utf-8"?>
<sst xmlns="http://schemas.openxmlformats.org/spreadsheetml/2006/main" count="2788" uniqueCount="401">
  <si>
    <t>Nome</t>
  </si>
  <si>
    <t>Luiz</t>
  </si>
  <si>
    <t>Provedor e-mail</t>
  </si>
  <si>
    <t>Gmail</t>
  </si>
  <si>
    <t>Sim</t>
  </si>
  <si>
    <t>Data</t>
  </si>
  <si>
    <t>Márcio</t>
  </si>
  <si>
    <t>Hotmail</t>
  </si>
  <si>
    <t>Cássio</t>
  </si>
  <si>
    <t>Daiane</t>
  </si>
  <si>
    <t>Cassius</t>
  </si>
  <si>
    <t>Sisttel</t>
  </si>
  <si>
    <t>Adriano</t>
  </si>
  <si>
    <t>Francisco</t>
  </si>
  <si>
    <t>Yahoo</t>
  </si>
  <si>
    <t>Lucas</t>
  </si>
  <si>
    <t>Fábio</t>
  </si>
  <si>
    <t>André</t>
  </si>
  <si>
    <t>Pado</t>
  </si>
  <si>
    <t>Karen</t>
  </si>
  <si>
    <t>Vinícius</t>
  </si>
  <si>
    <t>Patrícia</t>
  </si>
  <si>
    <t>Edson</t>
  </si>
  <si>
    <t>Gerson</t>
  </si>
  <si>
    <t>Rosi</t>
  </si>
  <si>
    <t>Tiago</t>
  </si>
  <si>
    <t>Alexandre</t>
  </si>
  <si>
    <t>Thiago</t>
  </si>
  <si>
    <t>Sildo</t>
  </si>
  <si>
    <t>Andréia</t>
  </si>
  <si>
    <t>Matheus</t>
  </si>
  <si>
    <t>Jaqueline</t>
  </si>
  <si>
    <t>Marco</t>
  </si>
  <si>
    <t>Kleber</t>
  </si>
  <si>
    <t>Ricardo</t>
  </si>
  <si>
    <t>Gilmar</t>
  </si>
  <si>
    <t>Alberis</t>
  </si>
  <si>
    <t>Frivam</t>
  </si>
  <si>
    <t>Ana</t>
  </si>
  <si>
    <t>Edison</t>
  </si>
  <si>
    <t>Ig</t>
  </si>
  <si>
    <t>Rosemberg</t>
  </si>
  <si>
    <t>Eduardo</t>
  </si>
  <si>
    <t>iCloud</t>
  </si>
  <si>
    <t>Bonifácio</t>
  </si>
  <si>
    <t>Francielle</t>
  </si>
  <si>
    <t>Aline</t>
  </si>
  <si>
    <t>Claudia</t>
  </si>
  <si>
    <t>Luciana</t>
  </si>
  <si>
    <t>Guilherme</t>
  </si>
  <si>
    <t>Cyro</t>
  </si>
  <si>
    <t>Globo</t>
  </si>
  <si>
    <t>Socorro</t>
  </si>
  <si>
    <t>Jessie</t>
  </si>
  <si>
    <t>Raul</t>
  </si>
  <si>
    <t>Danilo</t>
  </si>
  <si>
    <t>Cristiano</t>
  </si>
  <si>
    <t>Carolina</t>
  </si>
  <si>
    <t>Victor</t>
  </si>
  <si>
    <t>Marcelo</t>
  </si>
  <si>
    <t>Mariana</t>
  </si>
  <si>
    <t>Carlos</t>
  </si>
  <si>
    <t>Adriana</t>
  </si>
  <si>
    <t>Elana</t>
  </si>
  <si>
    <t>Paulo</t>
  </si>
  <si>
    <t>Eliovanderson</t>
  </si>
  <si>
    <t>Josias</t>
  </si>
  <si>
    <t>Luis</t>
  </si>
  <si>
    <t>Jorge</t>
  </si>
  <si>
    <t>Sindy</t>
  </si>
  <si>
    <t>Ingrid</t>
  </si>
  <si>
    <t>Outlook</t>
  </si>
  <si>
    <t>Flavio</t>
  </si>
  <si>
    <t>Juan</t>
  </si>
  <si>
    <t>Pucp</t>
  </si>
  <si>
    <t>José</t>
  </si>
  <si>
    <t>Çağatay</t>
  </si>
  <si>
    <t>Gustavo</t>
  </si>
  <si>
    <t>Amanda</t>
  </si>
  <si>
    <t>Valeria</t>
  </si>
  <si>
    <t>Reinaldo</t>
  </si>
  <si>
    <t>Felipe</t>
  </si>
  <si>
    <t>Lindomar</t>
  </si>
  <si>
    <t>Usina Cerradão</t>
  </si>
  <si>
    <t>Lilian</t>
  </si>
  <si>
    <t>Georgia</t>
  </si>
  <si>
    <t>Jerri</t>
  </si>
  <si>
    <t>Karsten</t>
  </si>
  <si>
    <t>Lissandra</t>
  </si>
  <si>
    <t>Cristiane</t>
  </si>
  <si>
    <t>Sandy</t>
  </si>
  <si>
    <t>Marcilio</t>
  </si>
  <si>
    <t>Venilza</t>
  </si>
  <si>
    <t>Kézia</t>
  </si>
  <si>
    <t>Gabriel</t>
  </si>
  <si>
    <t>Sergio</t>
  </si>
  <si>
    <t>Marcio</t>
  </si>
  <si>
    <t>Mak Inteligência</t>
  </si>
  <si>
    <t>Alessander</t>
  </si>
  <si>
    <t>Altec</t>
  </si>
  <si>
    <t>Élida</t>
  </si>
  <si>
    <t>Patrick</t>
  </si>
  <si>
    <t>Bruno</t>
  </si>
  <si>
    <t>Andrea</t>
  </si>
  <si>
    <t>Reginei</t>
  </si>
  <si>
    <t>Arthur</t>
  </si>
  <si>
    <t>Paula</t>
  </si>
  <si>
    <t>Wellington</t>
  </si>
  <si>
    <t>Ellen</t>
  </si>
  <si>
    <t>Fabiana</t>
  </si>
  <si>
    <t>Ronald</t>
  </si>
  <si>
    <t>Vinicius</t>
  </si>
  <si>
    <t>Ruan</t>
  </si>
  <si>
    <t>Kelly</t>
  </si>
  <si>
    <t>Katia</t>
  </si>
  <si>
    <t>Vitor</t>
  </si>
  <si>
    <t>Bauer Maia</t>
  </si>
  <si>
    <t>George</t>
  </si>
  <si>
    <t>Mário</t>
  </si>
  <si>
    <t>Joice</t>
  </si>
  <si>
    <t>William</t>
  </si>
  <si>
    <t>Miguel</t>
  </si>
  <si>
    <t>MSN</t>
  </si>
  <si>
    <t>Maicon</t>
  </si>
  <si>
    <t>Gabriela</t>
  </si>
  <si>
    <t>Luan</t>
  </si>
  <si>
    <t>ACP</t>
  </si>
  <si>
    <t>Willian</t>
  </si>
  <si>
    <t>Atento</t>
  </si>
  <si>
    <t>Hendrius</t>
  </si>
  <si>
    <t>Edilaine</t>
  </si>
  <si>
    <t>Rafael</t>
  </si>
  <si>
    <t>Fausto</t>
  </si>
  <si>
    <t>Thamyris</t>
  </si>
  <si>
    <t>Camila</t>
  </si>
  <si>
    <t>Mônica</t>
  </si>
  <si>
    <t>Ícaro</t>
  </si>
  <si>
    <t>Tadeu</t>
  </si>
  <si>
    <t>Adilson</t>
  </si>
  <si>
    <t>Vander</t>
  </si>
  <si>
    <t>Barbara</t>
  </si>
  <si>
    <t>David</t>
  </si>
  <si>
    <t>Anderson</t>
  </si>
  <si>
    <t>Silvio</t>
  </si>
  <si>
    <t>BOL</t>
  </si>
  <si>
    <t>Wagner</t>
  </si>
  <si>
    <t>Yrarlei</t>
  </si>
  <si>
    <t>Flávio</t>
  </si>
  <si>
    <t>Johana</t>
  </si>
  <si>
    <t>Sara</t>
  </si>
  <si>
    <t>João</t>
  </si>
  <si>
    <t>Marcel</t>
  </si>
  <si>
    <t>Fabricio</t>
  </si>
  <si>
    <t>Daniel</t>
  </si>
  <si>
    <t>Diego</t>
  </si>
  <si>
    <t>Romulo</t>
  </si>
  <si>
    <t>Fabiani</t>
  </si>
  <si>
    <t>Genora</t>
  </si>
  <si>
    <t>Eric</t>
  </si>
  <si>
    <t>Henrique</t>
  </si>
  <si>
    <t>Letícia</t>
  </si>
  <si>
    <t>Uirajara</t>
  </si>
  <si>
    <t>Clicia</t>
  </si>
  <si>
    <t>Marcella</t>
  </si>
  <si>
    <t>Priscila</t>
  </si>
  <si>
    <t>Lorena</t>
  </si>
  <si>
    <t>Ludmila</t>
  </si>
  <si>
    <t>Adalberto</t>
  </si>
  <si>
    <t>Breno</t>
  </si>
  <si>
    <t>Jacson</t>
  </si>
  <si>
    <t>Eder</t>
  </si>
  <si>
    <t>Live</t>
  </si>
  <si>
    <t>Ramon</t>
  </si>
  <si>
    <t>Marlan</t>
  </si>
  <si>
    <t>Ronaldo</t>
  </si>
  <si>
    <t>Jéssica</t>
  </si>
  <si>
    <t>Juliano</t>
  </si>
  <si>
    <t>Rodrigo</t>
  </si>
  <si>
    <t>Elopar</t>
  </si>
  <si>
    <t>Marcos</t>
  </si>
  <si>
    <t>Fernando</t>
  </si>
  <si>
    <t>Valteir</t>
  </si>
  <si>
    <t>Débora</t>
  </si>
  <si>
    <t>Rogério</t>
  </si>
  <si>
    <t>Crisley</t>
  </si>
  <si>
    <t>Helton</t>
  </si>
  <si>
    <t>Walyson</t>
  </si>
  <si>
    <t>Wanderley</t>
  </si>
  <si>
    <t>Filipe</t>
  </si>
  <si>
    <t>Samuel</t>
  </si>
  <si>
    <t>Caroline</t>
  </si>
  <si>
    <t>Deise</t>
  </si>
  <si>
    <t>Patricia</t>
  </si>
  <si>
    <t>Gerens</t>
  </si>
  <si>
    <t>Dino</t>
  </si>
  <si>
    <t>Keity</t>
  </si>
  <si>
    <t>Amerinode</t>
  </si>
  <si>
    <t>Cassiano</t>
  </si>
  <si>
    <t>Malbun</t>
  </si>
  <si>
    <t>Isabela</t>
  </si>
  <si>
    <t>Roberto</t>
  </si>
  <si>
    <t>Valagro</t>
  </si>
  <si>
    <t>Natália</t>
  </si>
  <si>
    <t>Luís</t>
  </si>
  <si>
    <t>Jaques</t>
  </si>
  <si>
    <t>Kilsa</t>
  </si>
  <si>
    <t>César</t>
  </si>
  <si>
    <t>Leandro</t>
  </si>
  <si>
    <t>Sidivan</t>
  </si>
  <si>
    <t>Moises</t>
  </si>
  <si>
    <t>Leonardo</t>
  </si>
  <si>
    <t>Nilson</t>
  </si>
  <si>
    <t>Sabrina</t>
  </si>
  <si>
    <t>Rone</t>
  </si>
  <si>
    <t>Leliane</t>
  </si>
  <si>
    <t>Erika</t>
  </si>
  <si>
    <t>Bárbara</t>
  </si>
  <si>
    <t>Bemis</t>
  </si>
  <si>
    <t>Pwc</t>
  </si>
  <si>
    <t>Suzana</t>
  </si>
  <si>
    <t>Bráulio</t>
  </si>
  <si>
    <t>Jônatas</t>
  </si>
  <si>
    <t>Jênifer</t>
  </si>
  <si>
    <t>Renan</t>
  </si>
  <si>
    <t>Maykow</t>
  </si>
  <si>
    <t>Dieter</t>
  </si>
  <si>
    <t>Nícolas</t>
  </si>
  <si>
    <t>Mais HM</t>
  </si>
  <si>
    <t>Maria</t>
  </si>
  <si>
    <t>Marlon</t>
  </si>
  <si>
    <t>Adriane</t>
  </si>
  <si>
    <t>Édrio</t>
  </si>
  <si>
    <t>Andreza</t>
  </si>
  <si>
    <t>Bayer</t>
  </si>
  <si>
    <t>Pâmela</t>
  </si>
  <si>
    <t>Sulivan</t>
  </si>
  <si>
    <t>Cínthia</t>
  </si>
  <si>
    <t>Cristian</t>
  </si>
  <si>
    <t>Márcia</t>
  </si>
  <si>
    <t>MBA</t>
  </si>
  <si>
    <t>Terra</t>
  </si>
  <si>
    <t>Marília</t>
  </si>
  <si>
    <t>Raphael</t>
  </si>
  <si>
    <t>Nafkn</t>
  </si>
  <si>
    <t>Tito</t>
  </si>
  <si>
    <t>Antonio</t>
  </si>
  <si>
    <t>Renata</t>
  </si>
  <si>
    <t>Marcus</t>
  </si>
  <si>
    <t>Waldemar</t>
  </si>
  <si>
    <t>Vanessa</t>
  </si>
  <si>
    <t>Rodolfo</t>
  </si>
  <si>
    <t>Rebeca</t>
  </si>
  <si>
    <t>Cargo Blue</t>
  </si>
  <si>
    <t>Embraer</t>
  </si>
  <si>
    <t>Via Varejo</t>
  </si>
  <si>
    <t>Nestlé</t>
  </si>
  <si>
    <t>Itaú Unibanco</t>
  </si>
  <si>
    <t>views p/ área de atuação</t>
  </si>
  <si>
    <t>views p/ empresa</t>
  </si>
  <si>
    <t>Vendas</t>
  </si>
  <si>
    <t>Administração</t>
  </si>
  <si>
    <t>views p/ localidade</t>
  </si>
  <si>
    <t>empresa</t>
  </si>
  <si>
    <t>qtdade</t>
  </si>
  <si>
    <t>cidade</t>
  </si>
  <si>
    <t>Rio de Janeiro</t>
  </si>
  <si>
    <t>RJ</t>
  </si>
  <si>
    <t>Ribeirão Preto</t>
  </si>
  <si>
    <t>SP</t>
  </si>
  <si>
    <t>Araruama</t>
  </si>
  <si>
    <t>São José dos Campos</t>
  </si>
  <si>
    <t>Curitiba</t>
  </si>
  <si>
    <t>PR</t>
  </si>
  <si>
    <t>Campinas</t>
  </si>
  <si>
    <t>Belo Horizonte</t>
  </si>
  <si>
    <t>MG</t>
  </si>
  <si>
    <t>views</t>
  </si>
  <si>
    <t>likes</t>
  </si>
  <si>
    <t>comentários</t>
  </si>
  <si>
    <t>compartilhamentos</t>
  </si>
  <si>
    <t>%</t>
  </si>
  <si>
    <t>Cielo</t>
  </si>
  <si>
    <t>Gênero</t>
  </si>
  <si>
    <t>mulher</t>
  </si>
  <si>
    <t>homem</t>
  </si>
  <si>
    <t>Domínio Corporativo</t>
  </si>
  <si>
    <t>Tipo E-mail</t>
  </si>
  <si>
    <t>Outros</t>
  </si>
  <si>
    <t>solicitaram planilha</t>
  </si>
  <si>
    <t>E-mail enviado</t>
  </si>
  <si>
    <t>sem e-mail</t>
  </si>
  <si>
    <t>Contagem de Nome</t>
  </si>
  <si>
    <t>Rótulos de Linha</t>
  </si>
  <si>
    <t>Resposta</t>
  </si>
  <si>
    <t>Negócios</t>
  </si>
  <si>
    <t>Logística</t>
  </si>
  <si>
    <t>TI</t>
  </si>
  <si>
    <t>Ger. Projetos</t>
  </si>
  <si>
    <t>Finanças Corp.</t>
  </si>
  <si>
    <t>Total Geral</t>
  </si>
  <si>
    <t>% total</t>
  </si>
  <si>
    <t>São Paulo</t>
  </si>
  <si>
    <t>Paraná</t>
  </si>
  <si>
    <t>Minas Gerais</t>
  </si>
  <si>
    <t>São Paulo / Capital</t>
  </si>
  <si>
    <t>dif</t>
  </si>
  <si>
    <t>Espírito Santo</t>
  </si>
  <si>
    <t>ES</t>
  </si>
  <si>
    <t>estado</t>
  </si>
  <si>
    <t>views estado</t>
  </si>
  <si>
    <t>ref</t>
  </si>
  <si>
    <t/>
  </si>
  <si>
    <t>Marcela</t>
  </si>
  <si>
    <t>Franciele</t>
  </si>
  <si>
    <t>Cirley</t>
  </si>
  <si>
    <t>Jardel</t>
  </si>
  <si>
    <t>Danieli</t>
  </si>
  <si>
    <t>Kemmelly</t>
  </si>
  <si>
    <t>Luana</t>
  </si>
  <si>
    <t>Izabela</t>
  </si>
  <si>
    <t>Bruna</t>
  </si>
  <si>
    <t>Helio</t>
  </si>
  <si>
    <t>Valcir</t>
  </si>
  <si>
    <t>Jean</t>
  </si>
  <si>
    <t>Jackson</t>
  </si>
  <si>
    <t>Emanuel</t>
  </si>
  <si>
    <t>Robson</t>
  </si>
  <si>
    <t>Jonair</t>
  </si>
  <si>
    <t>Rogerio</t>
  </si>
  <si>
    <t>Laercio</t>
  </si>
  <si>
    <t>Alexsandro</t>
  </si>
  <si>
    <t>Danielle</t>
  </si>
  <si>
    <t>Éles</t>
  </si>
  <si>
    <t>Bol</t>
  </si>
  <si>
    <t>Planet Blue</t>
  </si>
  <si>
    <t>Igor</t>
  </si>
  <si>
    <t>Edmilton</t>
  </si>
  <si>
    <t>Jose</t>
  </si>
  <si>
    <t>Clauber</t>
  </si>
  <si>
    <t>Allan</t>
  </si>
  <si>
    <t>Grupo Porfirio</t>
  </si>
  <si>
    <t>CCAB Agro</t>
  </si>
  <si>
    <t>Josenilson</t>
  </si>
  <si>
    <t>Sandro</t>
  </si>
  <si>
    <t>Eliadina</t>
  </si>
  <si>
    <t>Léo</t>
  </si>
  <si>
    <t>Hugo</t>
  </si>
  <si>
    <t>Caio</t>
  </si>
  <si>
    <t>Aloísio</t>
  </si>
  <si>
    <t>Hikari</t>
  </si>
  <si>
    <t>Enio</t>
  </si>
  <si>
    <t>Kerensky</t>
  </si>
  <si>
    <t>Alan</t>
  </si>
  <si>
    <t>Jéssyca</t>
  </si>
  <si>
    <t>Clayton</t>
  </si>
  <si>
    <t>Natalia</t>
  </si>
  <si>
    <t>Aliny</t>
  </si>
  <si>
    <t>Diether</t>
  </si>
  <si>
    <t>Denis</t>
  </si>
  <si>
    <t>IPMMI</t>
  </si>
  <si>
    <t>DGPS</t>
  </si>
  <si>
    <t>Marknet</t>
  </si>
  <si>
    <t>Gisele</t>
  </si>
  <si>
    <t>Fabio</t>
  </si>
  <si>
    <t>Valter</t>
  </si>
  <si>
    <t>Virginia</t>
  </si>
  <si>
    <t>Alexsandre</t>
  </si>
  <si>
    <t>Weden</t>
  </si>
  <si>
    <t>Kleverson</t>
  </si>
  <si>
    <t>Elcione</t>
  </si>
  <si>
    <t>Tainá</t>
  </si>
  <si>
    <t>Marcele</t>
  </si>
  <si>
    <t>Kaio</t>
  </si>
  <si>
    <t>Eliene</t>
  </si>
  <si>
    <t>Douglas</t>
  </si>
  <si>
    <t>Suzane</t>
  </si>
  <si>
    <t>Msn</t>
  </si>
  <si>
    <t>Mauro</t>
  </si>
  <si>
    <t>Minami Agrícola</t>
  </si>
  <si>
    <t>Giulliano</t>
  </si>
  <si>
    <t>Thamires</t>
  </si>
  <si>
    <t>Heuberth</t>
  </si>
  <si>
    <t>Dia 1</t>
  </si>
  <si>
    <t>Dia 2</t>
  </si>
  <si>
    <t>Dia 3</t>
  </si>
  <si>
    <t>Dia 4</t>
  </si>
  <si>
    <t>Dia 5</t>
  </si>
  <si>
    <t>Dia 6</t>
  </si>
  <si>
    <t>Dia 7</t>
  </si>
  <si>
    <t>Dia 8</t>
  </si>
  <si>
    <t>Dia 9</t>
  </si>
  <si>
    <t>Dia 10</t>
  </si>
  <si>
    <t>receberam planilha</t>
  </si>
  <si>
    <t>responderam e-mail</t>
  </si>
  <si>
    <t>e-mail voltou</t>
  </si>
  <si>
    <t>E-mail voltou</t>
  </si>
  <si>
    <t>Viviane</t>
  </si>
  <si>
    <t>BRF</t>
  </si>
  <si>
    <t>Medtronic</t>
  </si>
  <si>
    <t>Johnson</t>
  </si>
  <si>
    <t>Finanças Esp.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</si>
</sst>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\(0%\)"/>
    <numFmt numFmtId="165" formatCode="\(0\x\)"/>
  </numFmts>
  <fonts count="12" x14ac:knownFonts="1">
    <font>
      <sz val="10"/>
      <color theme="1"/>
      <name val="Calibri Light"/>
      <family val="2"/>
    </font>
    <font>
      <b/>
      <sz val="10"/>
      <color theme="4"/>
      <name val="Calibri Light"/>
      <family val="2"/>
      <scheme val="major"/>
    </font>
    <font>
      <sz val="10"/>
      <color theme="1" tint="0.34998626667073579"/>
      <name val="Calibri Light"/>
      <family val="2"/>
    </font>
    <font>
      <b/>
      <sz val="10"/>
      <color theme="1" tint="0.34998626667073579"/>
      <name val="Calibri Light"/>
      <family val="2"/>
    </font>
    <font>
      <sz val="10"/>
      <color theme="1"/>
      <name val="Calibri Light"/>
      <family val="2"/>
    </font>
    <font>
      <b/>
      <sz val="10"/>
      <color rgb="FF0077B5"/>
      <name val="Calibri Light"/>
      <family val="2"/>
      <scheme val="major"/>
    </font>
    <font>
      <b/>
      <sz val="10"/>
      <color theme="1"/>
      <name val="Calibri Light"/>
      <family val="2"/>
    </font>
    <font>
      <b/>
      <sz val="10"/>
      <color rgb="FF0077B5"/>
      <name val="Calibri Light"/>
      <family val="2"/>
    </font>
    <font>
      <sz val="10"/>
      <color theme="0" tint="-0.499984740745262"/>
      <name val="Calibri Light"/>
      <family val="2"/>
    </font>
    <font>
      <b/>
      <sz val="10"/>
      <color rgb="FF283E4A"/>
      <name val="Calibri Light"/>
      <family val="2"/>
    </font>
    <font>
      <b/>
      <sz val="9"/>
      <color theme="1" tint="0.34998626667073579"/>
      <name val="Calibri Light"/>
      <family val="2"/>
    </font>
    <font>
      <sz val="10"/>
      <color rgb="FF0084BF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4"/>
      </top>
      <bottom style="thin">
        <color theme="0" tint="-0.34998626667073579"/>
      </bottom>
      <diagonal/>
    </border>
    <border>
      <left/>
      <right/>
      <top/>
      <bottom style="thin">
        <color rgb="FF0077B5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34998626667073579"/>
      </top>
      <bottom style="thin">
        <color theme="0" tint="-0.14996795556505021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9" fontId="2" fillId="0" borderId="0" xfId="1" applyFont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10" fontId="2" fillId="0" borderId="1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/>
    <xf numFmtId="3" fontId="2" fillId="2" borderId="0" xfId="0" applyNumberFormat="1" applyFont="1" applyFill="1" applyAlignment="1">
      <alignment horizontal="center" vertical="center"/>
    </xf>
    <xf numFmtId="0" fontId="0" fillId="0" borderId="0" xfId="0" pivotButton="1"/>
    <xf numFmtId="3" fontId="2" fillId="0" borderId="13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right" vertical="center"/>
    </xf>
    <xf numFmtId="10" fontId="2" fillId="0" borderId="13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4" xfId="0" applyFont="1" applyBorder="1" applyAlignment="1">
      <alignment horizontal="center" vertical="center"/>
    </xf>
    <xf numFmtId="10" fontId="2" fillId="0" borderId="14" xfId="1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9" fontId="2" fillId="0" borderId="14" xfId="1" applyNumberFormat="1" applyFont="1" applyBorder="1" applyAlignment="1">
      <alignment horizontal="center" vertical="center"/>
    </xf>
    <xf numFmtId="10" fontId="2" fillId="0" borderId="14" xfId="1" applyNumberFormat="1" applyFont="1" applyBorder="1" applyAlignment="1">
      <alignment horizontal="center" vertical="center"/>
    </xf>
    <xf numFmtId="0" fontId="6" fillId="2" borderId="0" xfId="0" applyFont="1" applyFill="1"/>
    <xf numFmtId="0" fontId="2" fillId="0" borderId="0" xfId="0" quotePrefix="1" applyFont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9" fontId="8" fillId="0" borderId="0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horizontal="left"/>
    </xf>
    <xf numFmtId="165" fontId="0" fillId="0" borderId="0" xfId="0" applyNumberFormat="1"/>
    <xf numFmtId="164" fontId="0" fillId="0" borderId="0" xfId="1" applyNumberFormat="1" applyFont="1" applyAlignment="1">
      <alignment horizontal="left"/>
    </xf>
    <xf numFmtId="1" fontId="11" fillId="0" borderId="1" xfId="0" applyNumberFormat="1" applyFont="1" applyBorder="1" applyAlignment="1">
      <alignment horizontal="right" vertical="center"/>
    </xf>
    <xf numFmtId="9" fontId="2" fillId="0" borderId="1" xfId="1" applyNumberFormat="1" applyFont="1" applyBorder="1" applyAlignment="1">
      <alignment horizontal="center" vertical="center"/>
    </xf>
    <xf numFmtId="1" fontId="0" fillId="0" borderId="0" xfId="0" applyNumberFormat="1"/>
    <xf numFmtId="1" fontId="0" fillId="0" borderId="0" xfId="0" applyNumberFormat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19">
    <dxf>
      <numFmt numFmtId="165" formatCode="\(0\x\)"/>
    </dxf>
    <dxf>
      <numFmt numFmtId="165" formatCode="\(0\x\)"/>
    </dxf>
    <dxf>
      <numFmt numFmtId="165" formatCode="\(0\x\)"/>
    </dxf>
    <dxf>
      <numFmt numFmtId="165" formatCode="\(0\x\)"/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top style="thin">
          <color theme="0" tint="-0.14996795556505021"/>
        </top>
      </border>
    </dxf>
    <dxf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theme="0" tint="-0.14996795556505021"/>
        </bottom>
      </border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new" pivot="0" table="0" count="10" xr9:uid="{FF33C07F-0421-471B-86F1-2236FA55D9CD}">
      <tableStyleElement type="wholeTable" dxfId="18"/>
      <tableStyleElement type="headerRow" dxfId="17"/>
    </tableStyle>
  </tableStyles>
  <colors>
    <mruColors>
      <color rgb="FF283E4A"/>
      <color rgb="FFCAEDFF"/>
      <color rgb="FF0084BF"/>
      <color rgb="FFF7428C"/>
      <color rgb="FFFF2C33"/>
      <color rgb="FF0077B5"/>
      <color rgb="FF4B9CC7"/>
      <color rgb="FFDFDFDF"/>
      <color rgb="FF00B0F0"/>
      <color rgb="FFE1E9EE"/>
    </mruColors>
  </colors>
  <extLst>
    <ext xmlns:x14="http://schemas.microsoft.com/office/spreadsheetml/2009/9/main" uri="{46F421CA-312F-682f-3DD2-61675219B42D}">
      <x14:dxfs count="8">
        <dxf>
          <font>
            <sz val="11"/>
            <color theme="0" tint="-4.9989318521683403E-2"/>
            <name val="Calibri Light"/>
            <family val="2"/>
            <scheme val="none"/>
          </font>
          <fill>
            <patternFill patternType="none">
              <fgColor auto="1"/>
              <bgColor auto="1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sz val="11"/>
            <color rgb="FF283E4A"/>
            <name val="Calibri Light"/>
            <family val="2"/>
            <scheme val="none"/>
          </font>
          <fill>
            <patternFill patternType="solid">
              <fgColor auto="1"/>
              <bgColor rgb="FFCAEDFF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1"/>
            <color rgb="FF283E4A"/>
            <name val="Calibri Light"/>
            <family val="2"/>
            <scheme val="none"/>
          </font>
          <fill>
            <patternFill patternType="solid">
              <fgColor auto="1"/>
              <bgColor theme="0" tint="-4.9989318521683403E-2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1"/>
            <color theme="0" tint="-4.9989318521683403E-2"/>
            <name val="Calibri Light"/>
            <family val="2"/>
            <scheme val="none"/>
          </font>
          <fill>
            <patternFill patternType="none">
              <fgColor indexed="64"/>
              <bgColor auto="1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sz val="11"/>
            <color rgb="FF0084BF"/>
            <name val="Calibri Light"/>
            <family val="2"/>
            <scheme val="none"/>
          </font>
          <fill>
            <patternFill patternType="none">
              <fgColor indexed="64"/>
              <bgColor auto="1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color rgb="FF959595"/>
          </font>
          <fill>
            <patternFill patternType="none">
              <fgColor indexed="64"/>
              <bgColor auto="1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sz val="11"/>
            <color rgb="FF283E4A"/>
            <name val="Calibri Light"/>
            <family val="2"/>
            <scheme val="none"/>
          </font>
          <fill>
            <patternFill patternType="solid">
              <fgColor rgb="FFC0C0C0"/>
              <bgColor rgb="FFCAEDFF"/>
            </patternFill>
          </fill>
          <border diagonalUp="0" diagonalDown="0">
            <left/>
            <right/>
            <top/>
            <bottom/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new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[dashboard_postLinkedIn.xlsx]tabDin!tab_pedidoDia</c:name>
    <c:fmtId val="3"/>
  </c:pivotSource>
  <c:chart>
    <c:autoTitleDeleted val="1"/>
    <c:pivotFmts>
      <c:pivotFmt>
        <c:idx val="0"/>
        <c:spPr>
          <a:solidFill>
            <a:schemeClr val="accent1"/>
          </a:solidFill>
          <a:ln w="28575" cap="rnd">
            <a:solidFill>
              <a:srgbClr val="283E4A"/>
            </a:solidFill>
            <a:round/>
          </a:ln>
          <a:effectLst/>
        </c:spPr>
        <c:marker>
          <c:symbol val="circle"/>
          <c:size val="5"/>
          <c:spPr>
            <a:solidFill>
              <a:srgbClr val="283E4A"/>
            </a:solidFill>
            <a:ln w="9525">
              <a:noFill/>
            </a:ln>
            <a:effectLst/>
          </c:spPr>
        </c:marker>
      </c:pivotFmt>
      <c:pivotFmt>
        <c:idx val="1"/>
        <c:spPr>
          <a:solidFill>
            <a:schemeClr val="accent1"/>
          </a:solidFill>
          <a:ln w="28575" cap="rnd">
            <a:solidFill>
              <a:srgbClr val="283E4A"/>
            </a:solidFill>
            <a:round/>
          </a:ln>
          <a:effectLst/>
        </c:spPr>
        <c:marker>
          <c:symbol val="circle"/>
          <c:size val="5"/>
          <c:spPr>
            <a:solidFill>
              <a:srgbClr val="283E4A"/>
            </a:solidFill>
            <a:ln w="9525">
              <a:noFill/>
            </a:ln>
            <a:effectLst/>
          </c:spPr>
        </c:marker>
      </c:pivotFmt>
      <c:pivotFmt>
        <c:idx val="2"/>
        <c:spPr>
          <a:ln w="12700" cap="rnd">
            <a:solidFill>
              <a:srgbClr val="283E4A"/>
            </a:solidFill>
            <a:round/>
          </a:ln>
          <a:effectLst/>
        </c:spPr>
        <c:marker>
          <c:symbol val="circle"/>
          <c:size val="3"/>
          <c:spPr>
            <a:solidFill>
              <a:srgbClr val="283E4A"/>
            </a:solidFill>
            <a:ln w="9525">
              <a:noFill/>
            </a:ln>
            <a:effectLst/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tabDin!$C$8</c:f>
              <c:strCache>
                <c:ptCount val="1"/>
                <c:pt idx="0">
                  <c:v>Total</c:v>
                </c:pt>
              </c:strCache>
            </c:strRef>
          </c:tx>
          <c:spPr>
            <a:ln w="12700" cap="rnd">
              <a:solidFill>
                <a:srgbClr val="283E4A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rgbClr val="283E4A"/>
              </a:solidFill>
              <a:ln w="9525">
                <a:noFill/>
              </a:ln>
              <a:effectLst/>
            </c:spPr>
          </c:marker>
          <c:cat>
            <c:strRef>
              <c:f>tabDin!$B$9:$B$19</c:f>
              <c:strCache>
                <c:ptCount val="10"/>
                <c:pt idx="0">
                  <c:v>Dia 1</c:v>
                </c:pt>
                <c:pt idx="1">
                  <c:v>Dia 2</c:v>
                </c:pt>
                <c:pt idx="2">
                  <c:v>Dia 3</c:v>
                </c:pt>
                <c:pt idx="3">
                  <c:v>Dia 4</c:v>
                </c:pt>
                <c:pt idx="4">
                  <c:v>Dia 5</c:v>
                </c:pt>
                <c:pt idx="5">
                  <c:v>Dia 6</c:v>
                </c:pt>
                <c:pt idx="6">
                  <c:v>Dia 7</c:v>
                </c:pt>
                <c:pt idx="7">
                  <c:v>Dia 8</c:v>
                </c:pt>
                <c:pt idx="8">
                  <c:v>Dia 9</c:v>
                </c:pt>
                <c:pt idx="9">
                  <c:v>Dia 10</c:v>
                </c:pt>
              </c:strCache>
            </c:strRef>
          </c:cat>
          <c:val>
            <c:numRef>
              <c:f>tabDin!$C$9:$C$19</c:f>
              <c:numCache>
                <c:formatCode>General</c:formatCode>
                <c:ptCount val="10"/>
                <c:pt idx="0">
                  <c:v>56</c:v>
                </c:pt>
                <c:pt idx="1">
                  <c:v>146</c:v>
                </c:pt>
                <c:pt idx="2">
                  <c:v>112</c:v>
                </c:pt>
                <c:pt idx="3">
                  <c:v>29</c:v>
                </c:pt>
                <c:pt idx="4">
                  <c:v>34</c:v>
                </c:pt>
                <c:pt idx="5">
                  <c:v>16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14F-42B2-A497-6683329AAA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4652648"/>
        <c:axId val="314653960"/>
      </c:lineChart>
      <c:catAx>
        <c:axId val="314652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314653960"/>
        <c:crosses val="autoZero"/>
        <c:auto val="1"/>
        <c:lblAlgn val="ctr"/>
        <c:lblOffset val="100"/>
        <c:noMultiLvlLbl val="0"/>
      </c:catAx>
      <c:valAx>
        <c:axId val="314653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314652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0077B5">
                  <a:alpha val="69804"/>
                </a:srgb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47-4E82-8E6B-4B27BE45DABD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47-4E82-8E6B-4B27BE45DABD}"/>
              </c:ext>
            </c:extLst>
          </c:dPt>
          <c:val>
            <c:numRef>
              <c:f>linkedinAnalytics!$U$6:$V$6</c:f>
              <c:numCache>
                <c:formatCode>0%</c:formatCode>
                <c:ptCount val="2"/>
                <c:pt idx="0">
                  <c:v>1.8180769896027522E-2</c:v>
                </c:pt>
                <c:pt idx="1">
                  <c:v>0.98181923010397243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47-4E82-8E6B-4B27BE45D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80-4FE9-BBA1-F0C428AF22A1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80-4FE9-BBA1-F0C428AF22A1}"/>
              </c:ext>
            </c:extLst>
          </c:dPt>
          <c:val>
            <c:numRef>
              <c:f>linkedinAnalytics!$U$7:$V$7</c:f>
              <c:numCache>
                <c:formatCode>0%</c:formatCode>
                <c:ptCount val="2"/>
                <c:pt idx="0">
                  <c:v>1.6739376933868892E-2</c:v>
                </c:pt>
                <c:pt idx="1">
                  <c:v>0.98326062306613116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80-4FE9-BBA1-F0C428AF2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spPr>
            <a:solidFill>
              <a:schemeClr val="bg1">
                <a:lumMod val="95000"/>
              </a:schemeClr>
            </a:solidFill>
            <a:ln>
              <a:solidFill>
                <a:schemeClr val="bg1">
                  <a:lumMod val="85000"/>
                </a:schemeClr>
              </a:solidFill>
            </a:ln>
            <a:effectLst/>
          </c:spPr>
          <c:invertIfNegative val="0"/>
          <c:cat>
            <c:strRef>
              <c:f>tabDin!$K$9:$K$13</c:f>
              <c:strCache>
                <c:ptCount val="5"/>
                <c:pt idx="0">
                  <c:v>Gmail</c:v>
                </c:pt>
                <c:pt idx="1">
                  <c:v>Hotmail</c:v>
                </c:pt>
                <c:pt idx="2">
                  <c:v>Yahoo</c:v>
                </c:pt>
                <c:pt idx="3">
                  <c:v>Domínio Corporativo</c:v>
                </c:pt>
                <c:pt idx="4">
                  <c:v>Outlook</c:v>
                </c:pt>
              </c:strCache>
            </c:strRef>
          </c:cat>
          <c:val>
            <c:numRef>
              <c:f>tabDin!$M$9:$M$13</c:f>
              <c:numCache>
                <c:formatCode>0</c:formatCode>
                <c:ptCount val="5"/>
                <c:pt idx="0">
                  <c:v>406</c:v>
                </c:pt>
                <c:pt idx="1">
                  <c:v>406</c:v>
                </c:pt>
                <c:pt idx="2">
                  <c:v>406</c:v>
                </c:pt>
                <c:pt idx="3">
                  <c:v>406</c:v>
                </c:pt>
                <c:pt idx="4">
                  <c:v>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01-4EB5-9F24-2FD9DF698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449617112"/>
        <c:axId val="449617768"/>
      </c:barChart>
      <c:barChart>
        <c:barDir val="bar"/>
        <c:grouping val="clustered"/>
        <c:varyColors val="0"/>
        <c:ser>
          <c:idx val="0"/>
          <c:order val="0"/>
          <c:spPr>
            <a:solidFill>
              <a:srgbClr val="0084BF">
                <a:alpha val="69804"/>
              </a:srgbClr>
            </a:solidFill>
            <a:ln w="6350">
              <a:solidFill>
                <a:srgbClr val="0084BF"/>
              </a:solidFill>
            </a:ln>
            <a:effectLst/>
          </c:spPr>
          <c:invertIfNegative val="0"/>
          <c:cat>
            <c:strRef>
              <c:f>tabDin!$K$9:$K$13</c:f>
              <c:strCache>
                <c:ptCount val="5"/>
                <c:pt idx="0">
                  <c:v>Gmail</c:v>
                </c:pt>
                <c:pt idx="1">
                  <c:v>Hotmail</c:v>
                </c:pt>
                <c:pt idx="2">
                  <c:v>Yahoo</c:v>
                </c:pt>
                <c:pt idx="3">
                  <c:v>Domínio Corporativo</c:v>
                </c:pt>
                <c:pt idx="4">
                  <c:v>Outlook</c:v>
                </c:pt>
              </c:strCache>
            </c:strRef>
          </c:cat>
          <c:val>
            <c:numRef>
              <c:f>tabDin!$L$9:$L$13</c:f>
              <c:numCache>
                <c:formatCode>General</c:formatCode>
                <c:ptCount val="5"/>
                <c:pt idx="0">
                  <c:v>194</c:v>
                </c:pt>
                <c:pt idx="1">
                  <c:v>112</c:v>
                </c:pt>
                <c:pt idx="2">
                  <c:v>37</c:v>
                </c:pt>
                <c:pt idx="3">
                  <c:v>34</c:v>
                </c:pt>
                <c:pt idx="4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01-4EB5-9F24-2FD9DF698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100"/>
        <c:axId val="556943960"/>
        <c:axId val="556946912"/>
      </c:barChart>
      <c:catAx>
        <c:axId val="4496171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449617768"/>
        <c:crosses val="autoZero"/>
        <c:auto val="1"/>
        <c:lblAlgn val="ctr"/>
        <c:lblOffset val="100"/>
        <c:noMultiLvlLbl val="0"/>
      </c:catAx>
      <c:valAx>
        <c:axId val="449617768"/>
        <c:scaling>
          <c:orientation val="minMax"/>
        </c:scaling>
        <c:delete val="1"/>
        <c:axPos val="t"/>
        <c:numFmt formatCode="0" sourceLinked="1"/>
        <c:majorTickMark val="out"/>
        <c:minorTickMark val="none"/>
        <c:tickLblPos val="nextTo"/>
        <c:crossAx val="449617112"/>
        <c:crosses val="autoZero"/>
        <c:crossBetween val="between"/>
      </c:valAx>
      <c:valAx>
        <c:axId val="556946912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556943960"/>
        <c:crosses val="autoZero"/>
        <c:crossBetween val="between"/>
      </c:valAx>
      <c:catAx>
        <c:axId val="556943960"/>
        <c:scaling>
          <c:orientation val="maxMin"/>
        </c:scaling>
        <c:delete val="1"/>
        <c:axPos val="r"/>
        <c:numFmt formatCode="General" sourceLinked="1"/>
        <c:majorTickMark val="out"/>
        <c:minorTickMark val="none"/>
        <c:tickLblPos val="nextTo"/>
        <c:crossAx val="556946912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DFC-4F22-A6F6-BB1082C0DD5C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DFC-4F22-A6F6-BB1082C0DD5C}"/>
              </c:ext>
            </c:extLst>
          </c:dPt>
          <c:val>
            <c:numRef>
              <c:f>tabDin!$M$5:$N$5</c:f>
              <c:numCache>
                <c:formatCode>0%</c:formatCode>
                <c:ptCount val="2"/>
                <c:pt idx="0">
                  <c:v>9.852216748768473E-3</c:v>
                </c:pt>
                <c:pt idx="1">
                  <c:v>0.99014778325123154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FC-4F22-A6F6-BB1082C0DD5C}"/>
            </c:ext>
          </c:extLst>
        </c:ser>
        <c:ser>
          <c:idx val="1"/>
          <c:order val="1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0084BF">
                  <a:alpha val="69804"/>
                </a:srgb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2DFC-4F22-A6F6-BB1082C0DD5C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2DFC-4F22-A6F6-BB1082C0DD5C}"/>
              </c:ext>
            </c:extLst>
          </c:dPt>
          <c:val>
            <c:numRef>
              <c:f>tabDin!$M$4:$N$4</c:f>
              <c:numCache>
                <c:formatCode>0%</c:formatCode>
                <c:ptCount val="2"/>
                <c:pt idx="0">
                  <c:v>0.14285714285714285</c:v>
                </c:pt>
                <c:pt idx="1">
                  <c:v>0.85714285714285721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DFC-4F22-A6F6-BB1082C0DD5C}"/>
            </c:ext>
          </c:extLst>
        </c:ser>
        <c:ser>
          <c:idx val="2"/>
          <c:order val="2"/>
          <c:spPr>
            <a:ln w="12700">
              <a:solidFill>
                <a:schemeClr val="bg1"/>
              </a:solidFill>
            </a:ln>
          </c:spPr>
          <c:dPt>
            <c:idx val="0"/>
            <c:bubble3D val="0"/>
            <c:spPr>
              <a:solidFill>
                <a:srgbClr val="283E4A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DFC-4F22-A6F6-BB1082C0DD5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bg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DFC-4F22-A6F6-BB1082C0DD5C}"/>
              </c:ext>
            </c:extLst>
          </c:dPt>
          <c:val>
            <c:numRef>
              <c:f>tabDin!$M$3:$N$3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FC-4F22-A6F6-BB1082C0DD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[dashboard_postLinkedIn.xlsx]tabDin!tab_pedidoDiaHomem</c:name>
    <c:fmtId val="8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283E4A">
              <a:alpha val="60000"/>
            </a:srgbClr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tabDin!$I$4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283E4A">
                <a:alpha val="60000"/>
              </a:srgbClr>
            </a:solidFill>
            <a:ln>
              <a:noFill/>
            </a:ln>
            <a:effectLst/>
          </c:spPr>
          <c:invertIfNegative val="0"/>
          <c:cat>
            <c:strRef>
              <c:f>tabDin!$H$5:$H$15</c:f>
              <c:strCache>
                <c:ptCount val="10"/>
                <c:pt idx="0">
                  <c:v>Dia 1</c:v>
                </c:pt>
                <c:pt idx="1">
                  <c:v>Dia 2</c:v>
                </c:pt>
                <c:pt idx="2">
                  <c:v>Dia 3</c:v>
                </c:pt>
                <c:pt idx="3">
                  <c:v>Dia 4</c:v>
                </c:pt>
                <c:pt idx="4">
                  <c:v>Dia 5</c:v>
                </c:pt>
                <c:pt idx="5">
                  <c:v>Dia 6</c:v>
                </c:pt>
                <c:pt idx="6">
                  <c:v>Dia 7</c:v>
                </c:pt>
                <c:pt idx="7">
                  <c:v>Dia 8</c:v>
                </c:pt>
                <c:pt idx="8">
                  <c:v>Dia 9</c:v>
                </c:pt>
                <c:pt idx="9">
                  <c:v>Dia 10</c:v>
                </c:pt>
              </c:strCache>
            </c:strRef>
          </c:cat>
          <c:val>
            <c:numRef>
              <c:f>tabDin!$I$5:$I$15</c:f>
              <c:numCache>
                <c:formatCode>General</c:formatCode>
                <c:ptCount val="10"/>
                <c:pt idx="0">
                  <c:v>40</c:v>
                </c:pt>
                <c:pt idx="1">
                  <c:v>100</c:v>
                </c:pt>
                <c:pt idx="2">
                  <c:v>81</c:v>
                </c:pt>
                <c:pt idx="3">
                  <c:v>19</c:v>
                </c:pt>
                <c:pt idx="4">
                  <c:v>29</c:v>
                </c:pt>
                <c:pt idx="5">
                  <c:v>13</c:v>
                </c:pt>
                <c:pt idx="6">
                  <c:v>6</c:v>
                </c:pt>
                <c:pt idx="7">
                  <c:v>9</c:v>
                </c:pt>
                <c:pt idx="8">
                  <c:v>10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F0-4CB4-92E9-F40C68A79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458694656"/>
        <c:axId val="458701216"/>
      </c:barChart>
      <c:catAx>
        <c:axId val="4586946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58701216"/>
        <c:crosses val="autoZero"/>
        <c:auto val="1"/>
        <c:lblAlgn val="ctr"/>
        <c:lblOffset val="100"/>
        <c:noMultiLvlLbl val="0"/>
      </c:catAx>
      <c:valAx>
        <c:axId val="458701216"/>
        <c:scaling>
          <c:orientation val="minMax"/>
          <c:max val="100"/>
        </c:scaling>
        <c:delete val="1"/>
        <c:axPos val="l"/>
        <c:numFmt formatCode="General" sourceLinked="1"/>
        <c:majorTickMark val="out"/>
        <c:minorTickMark val="none"/>
        <c:tickLblPos val="nextTo"/>
        <c:crossAx val="458694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[dashboard_postLinkedIn.xlsx]tabDin!tab_pedidoDiaMulher</c:name>
    <c:fmtId val="12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283E4A">
              <a:alpha val="60000"/>
            </a:srgbClr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tabDin!$F$4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283E4A">
                <a:alpha val="60000"/>
              </a:srgbClr>
            </a:solidFill>
            <a:ln>
              <a:noFill/>
            </a:ln>
            <a:effectLst/>
          </c:spPr>
          <c:invertIfNegative val="0"/>
          <c:cat>
            <c:strRef>
              <c:f>tabDin!$E$5:$E$15</c:f>
              <c:strCache>
                <c:ptCount val="10"/>
                <c:pt idx="0">
                  <c:v>Dia 1</c:v>
                </c:pt>
                <c:pt idx="1">
                  <c:v>Dia 2</c:v>
                </c:pt>
                <c:pt idx="2">
                  <c:v>Dia 3</c:v>
                </c:pt>
                <c:pt idx="3">
                  <c:v>Dia 4</c:v>
                </c:pt>
                <c:pt idx="4">
                  <c:v>Dia 5</c:v>
                </c:pt>
                <c:pt idx="5">
                  <c:v>Dia 6</c:v>
                </c:pt>
                <c:pt idx="6">
                  <c:v>Dia 7</c:v>
                </c:pt>
                <c:pt idx="7">
                  <c:v>Dia 8</c:v>
                </c:pt>
                <c:pt idx="8">
                  <c:v>Dia 9</c:v>
                </c:pt>
                <c:pt idx="9">
                  <c:v>Dia 10</c:v>
                </c:pt>
              </c:strCache>
            </c:strRef>
          </c:cat>
          <c:val>
            <c:numRef>
              <c:f>tabDin!$F$5:$F$15</c:f>
              <c:numCache>
                <c:formatCode>General</c:formatCode>
                <c:ptCount val="10"/>
                <c:pt idx="0">
                  <c:v>16</c:v>
                </c:pt>
                <c:pt idx="1">
                  <c:v>46</c:v>
                </c:pt>
                <c:pt idx="2">
                  <c:v>31</c:v>
                </c:pt>
                <c:pt idx="3">
                  <c:v>10</c:v>
                </c:pt>
                <c:pt idx="4">
                  <c:v>5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5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0-4FD0-A8FF-163D50304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27"/>
        <c:axId val="564205248"/>
        <c:axId val="564182944"/>
      </c:barChart>
      <c:catAx>
        <c:axId val="56420524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64182944"/>
        <c:crosses val="autoZero"/>
        <c:auto val="1"/>
        <c:lblAlgn val="ctr"/>
        <c:lblOffset val="100"/>
        <c:noMultiLvlLbl val="0"/>
      </c:catAx>
      <c:valAx>
        <c:axId val="564182944"/>
        <c:scaling>
          <c:orientation val="minMax"/>
          <c:max val="100"/>
        </c:scaling>
        <c:delete val="1"/>
        <c:axPos val="l"/>
        <c:numFmt formatCode="General" sourceLinked="1"/>
        <c:majorTickMark val="out"/>
        <c:minorTickMark val="none"/>
        <c:tickLblPos val="nextTo"/>
        <c:crossAx val="564205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85206040194293"/>
          <c:y val="7.7611111111111117E-2"/>
          <c:w val="0.72045523387936417"/>
          <c:h val="0.84477777777777774"/>
        </c:manualLayout>
      </c:layout>
      <c:barChart>
        <c:barDir val="bar"/>
        <c:grouping val="clustered"/>
        <c:varyColors val="0"/>
        <c:ser>
          <c:idx val="1"/>
          <c:order val="1"/>
          <c:spPr>
            <a:solidFill>
              <a:schemeClr val="bg1">
                <a:lumMod val="95000"/>
              </a:schemeClr>
            </a:solidFill>
            <a:ln w="6350">
              <a:solidFill>
                <a:schemeClr val="bg1">
                  <a:lumMod val="85000"/>
                </a:schemeClr>
              </a:solidFill>
            </a:ln>
            <a:effectLst/>
          </c:spPr>
          <c:invertIfNegative val="0"/>
          <c:dLbls>
            <c:delete val="1"/>
          </c:dLbls>
          <c:cat>
            <c:strRef>
              <c:f>linkedinAnalytics!$I$4:$I$11</c:f>
              <c:strCache>
                <c:ptCount val="8"/>
                <c:pt idx="0">
                  <c:v>Vendas</c:v>
                </c:pt>
                <c:pt idx="1">
                  <c:v>Negócios</c:v>
                </c:pt>
                <c:pt idx="2">
                  <c:v>Logística</c:v>
                </c:pt>
                <c:pt idx="3">
                  <c:v>Finanças Corp.</c:v>
                </c:pt>
                <c:pt idx="4">
                  <c:v>TI</c:v>
                </c:pt>
                <c:pt idx="5">
                  <c:v>Ger. Projetos</c:v>
                </c:pt>
                <c:pt idx="6">
                  <c:v>Administração</c:v>
                </c:pt>
                <c:pt idx="7">
                  <c:v>Finanças Esp.</c:v>
                </c:pt>
              </c:strCache>
            </c:strRef>
          </c:cat>
          <c:val>
            <c:numRef>
              <c:f>linkedinAnalytics!$K$4:$K$11</c:f>
              <c:numCache>
                <c:formatCode>#,##0</c:formatCode>
                <c:ptCount val="8"/>
                <c:pt idx="0">
                  <c:v>1393</c:v>
                </c:pt>
                <c:pt idx="1">
                  <c:v>1393</c:v>
                </c:pt>
                <c:pt idx="2">
                  <c:v>1393</c:v>
                </c:pt>
                <c:pt idx="3">
                  <c:v>1393</c:v>
                </c:pt>
                <c:pt idx="4">
                  <c:v>1393</c:v>
                </c:pt>
                <c:pt idx="5">
                  <c:v>1393</c:v>
                </c:pt>
                <c:pt idx="6">
                  <c:v>1393</c:v>
                </c:pt>
                <c:pt idx="7">
                  <c:v>1393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58-459F-A0F6-92209A7B49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332645104"/>
        <c:axId val="330629896"/>
      </c:barChart>
      <c:barChart>
        <c:barDir val="bar"/>
        <c:grouping val="clustered"/>
        <c:varyColors val="0"/>
        <c:ser>
          <c:idx val="0"/>
          <c:order val="0"/>
          <c:spPr>
            <a:solidFill>
              <a:srgbClr val="0084BF">
                <a:alpha val="70000"/>
              </a:srgbClr>
            </a:solidFill>
            <a:ln w="6350">
              <a:solidFill>
                <a:srgbClr val="0084BF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pt-BR" sz="900" b="1" i="0" u="none" strike="noStrike" kern="1200" baseline="0">
                    <a:solidFill>
                      <a:srgbClr val="283E4A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linkedinAnalytics!$I$4:$I$11</c:f>
              <c:strCache>
                <c:ptCount val="8"/>
                <c:pt idx="0">
                  <c:v>Vendas</c:v>
                </c:pt>
                <c:pt idx="1">
                  <c:v>Negócios</c:v>
                </c:pt>
                <c:pt idx="2">
                  <c:v>Logística</c:v>
                </c:pt>
                <c:pt idx="3">
                  <c:v>Finanças Corp.</c:v>
                </c:pt>
                <c:pt idx="4">
                  <c:v>TI</c:v>
                </c:pt>
                <c:pt idx="5">
                  <c:v>Ger. Projetos</c:v>
                </c:pt>
                <c:pt idx="6">
                  <c:v>Administração</c:v>
                </c:pt>
                <c:pt idx="7">
                  <c:v>Finanças Esp.</c:v>
                </c:pt>
              </c:strCache>
            </c:strRef>
          </c:cat>
          <c:val>
            <c:numRef>
              <c:f>linkedinAnalytics!$J$4:$J$11</c:f>
              <c:numCache>
                <c:formatCode>#,##0</c:formatCode>
                <c:ptCount val="8"/>
                <c:pt idx="0">
                  <c:v>1393</c:v>
                </c:pt>
                <c:pt idx="1">
                  <c:v>1024</c:v>
                </c:pt>
                <c:pt idx="2">
                  <c:v>972</c:v>
                </c:pt>
                <c:pt idx="3">
                  <c:v>933</c:v>
                </c:pt>
                <c:pt idx="4">
                  <c:v>827</c:v>
                </c:pt>
                <c:pt idx="5">
                  <c:v>732</c:v>
                </c:pt>
                <c:pt idx="6">
                  <c:v>713</c:v>
                </c:pt>
                <c:pt idx="7">
                  <c:v>637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58-459F-A0F6-92209A7B49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2765832"/>
        <c:axId val="502771408"/>
      </c:barChart>
      <c:catAx>
        <c:axId val="332645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330629896"/>
        <c:crosses val="autoZero"/>
        <c:auto val="1"/>
        <c:lblAlgn val="ctr"/>
        <c:lblOffset val="100"/>
        <c:noMultiLvlLbl val="0"/>
      </c:catAx>
      <c:valAx>
        <c:axId val="330629896"/>
        <c:scaling>
          <c:orientation val="minMax"/>
        </c:scaling>
        <c:delete val="1"/>
        <c:axPos val="t"/>
        <c:numFmt formatCode="#,##0" sourceLinked="1"/>
        <c:majorTickMark val="none"/>
        <c:minorTickMark val="none"/>
        <c:tickLblPos val="high"/>
        <c:crossAx val="332645104"/>
        <c:crosses val="autoZero"/>
        <c:crossBetween val="between"/>
      </c:valAx>
      <c:valAx>
        <c:axId val="502771408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502765832"/>
        <c:crosses val="max"/>
        <c:crossBetween val="between"/>
      </c:valAx>
      <c:catAx>
        <c:axId val="502765832"/>
        <c:scaling>
          <c:orientation val="maxMin"/>
        </c:scaling>
        <c:delete val="1"/>
        <c:axPos val="r"/>
        <c:numFmt formatCode="General" sourceLinked="1"/>
        <c:majorTickMark val="out"/>
        <c:minorTickMark val="none"/>
        <c:tickLblPos val="nextTo"/>
        <c:crossAx val="502771408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214328520083619"/>
          <c:y val="7.7611111111111117E-2"/>
          <c:w val="0.72642486988808175"/>
          <c:h val="0.84477777777777774"/>
        </c:manualLayout>
      </c:layout>
      <c:barChart>
        <c:barDir val="bar"/>
        <c:grouping val="clustered"/>
        <c:varyColors val="0"/>
        <c:ser>
          <c:idx val="1"/>
          <c:order val="1"/>
          <c:spPr>
            <a:solidFill>
              <a:schemeClr val="bg1">
                <a:lumMod val="95000"/>
              </a:schemeClr>
            </a:solidFill>
            <a:ln w="6350">
              <a:solidFill>
                <a:schemeClr val="bg1">
                  <a:lumMod val="85000"/>
                </a:schemeClr>
              </a:solidFill>
            </a:ln>
            <a:effectLst/>
          </c:spPr>
          <c:invertIfNegative val="0"/>
          <c:dLbls>
            <c:delete val="1"/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linkedinAnalytics!$D$4:$D$12</c15:sqref>
                  </c15:fullRef>
                </c:ext>
              </c:extLst>
              <c:f>linkedinAnalytics!$D$4:$D$11</c:f>
              <c:strCache>
                <c:ptCount val="8"/>
                <c:pt idx="0">
                  <c:v>Embraer</c:v>
                </c:pt>
                <c:pt idx="1">
                  <c:v>Itaú Unibanco</c:v>
                </c:pt>
                <c:pt idx="2">
                  <c:v>Nestlé</c:v>
                </c:pt>
                <c:pt idx="3">
                  <c:v>Cielo</c:v>
                </c:pt>
                <c:pt idx="4">
                  <c:v>BRF</c:v>
                </c:pt>
                <c:pt idx="5">
                  <c:v>Medtronic</c:v>
                </c:pt>
                <c:pt idx="6">
                  <c:v>Via Varejo</c:v>
                </c:pt>
                <c:pt idx="7">
                  <c:v>Johnson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linkedinAnalytics!$F$4:$F$12</c15:sqref>
                  </c15:fullRef>
                </c:ext>
              </c:extLst>
              <c:f>linkedinAnalytics!$F$4:$F$11</c:f>
              <c:numCache>
                <c:formatCode>0</c:formatCode>
                <c:ptCount val="8"/>
                <c:pt idx="0">
                  <c:v>111</c:v>
                </c:pt>
                <c:pt idx="1">
                  <c:v>111</c:v>
                </c:pt>
                <c:pt idx="2">
                  <c:v>111</c:v>
                </c:pt>
                <c:pt idx="3">
                  <c:v>111</c:v>
                </c:pt>
                <c:pt idx="4">
                  <c:v>111</c:v>
                </c:pt>
                <c:pt idx="5">
                  <c:v>111</c:v>
                </c:pt>
                <c:pt idx="6">
                  <c:v>111</c:v>
                </c:pt>
                <c:pt idx="7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57-47BD-8F09-A0334376B85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332645104"/>
        <c:axId val="330629896"/>
      </c:barChart>
      <c:barChart>
        <c:barDir val="bar"/>
        <c:grouping val="clustered"/>
        <c:varyColors val="0"/>
        <c:ser>
          <c:idx val="0"/>
          <c:order val="0"/>
          <c:tx>
            <c:strRef>
              <c:f>linkedinAnalytics!$E$3</c:f>
              <c:strCache>
                <c:ptCount val="1"/>
                <c:pt idx="0">
                  <c:v>qtdade</c:v>
                </c:pt>
              </c:strCache>
            </c:strRef>
          </c:tx>
          <c:spPr>
            <a:solidFill>
              <a:srgbClr val="0084BF">
                <a:alpha val="70000"/>
              </a:srgbClr>
            </a:solidFill>
            <a:ln w="6350">
              <a:solidFill>
                <a:srgbClr val="0084BF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283E4A"/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linkedinAnalytics!$D$4:$D$12</c15:sqref>
                  </c15:fullRef>
                </c:ext>
              </c:extLst>
              <c:f>linkedinAnalytics!$D$4:$D$11</c:f>
              <c:strCache>
                <c:ptCount val="8"/>
                <c:pt idx="0">
                  <c:v>Embraer</c:v>
                </c:pt>
                <c:pt idx="1">
                  <c:v>Itaú Unibanco</c:v>
                </c:pt>
                <c:pt idx="2">
                  <c:v>Nestlé</c:v>
                </c:pt>
                <c:pt idx="3">
                  <c:v>Cielo</c:v>
                </c:pt>
                <c:pt idx="4">
                  <c:v>BRF</c:v>
                </c:pt>
                <c:pt idx="5">
                  <c:v>Medtronic</c:v>
                </c:pt>
                <c:pt idx="6">
                  <c:v>Via Varejo</c:v>
                </c:pt>
                <c:pt idx="7">
                  <c:v>Johnson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linkedinAnalytics!$E$4:$E$12</c15:sqref>
                  </c15:fullRef>
                </c:ext>
              </c:extLst>
              <c:f>linkedinAnalytics!$E$4:$E$11</c:f>
              <c:numCache>
                <c:formatCode>0</c:formatCode>
                <c:ptCount val="8"/>
                <c:pt idx="0">
                  <c:v>111</c:v>
                </c:pt>
                <c:pt idx="1">
                  <c:v>103</c:v>
                </c:pt>
                <c:pt idx="2">
                  <c:v>94</c:v>
                </c:pt>
                <c:pt idx="3">
                  <c:v>81</c:v>
                </c:pt>
                <c:pt idx="4">
                  <c:v>78</c:v>
                </c:pt>
                <c:pt idx="5">
                  <c:v>71</c:v>
                </c:pt>
                <c:pt idx="6">
                  <c:v>70</c:v>
                </c:pt>
                <c:pt idx="7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57-47BD-8F09-A0334376B8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2765832"/>
        <c:axId val="502771408"/>
      </c:barChart>
      <c:catAx>
        <c:axId val="332645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j-lt"/>
                <a:ea typeface="+mn-ea"/>
                <a:cs typeface="+mn-cs"/>
              </a:defRPr>
            </a:pPr>
            <a:endParaRPr lang="pt-BR"/>
          </a:p>
        </c:txPr>
        <c:crossAx val="330629896"/>
        <c:crosses val="autoZero"/>
        <c:auto val="1"/>
        <c:lblAlgn val="ctr"/>
        <c:lblOffset val="100"/>
        <c:noMultiLvlLbl val="0"/>
      </c:catAx>
      <c:valAx>
        <c:axId val="330629896"/>
        <c:scaling>
          <c:orientation val="minMax"/>
        </c:scaling>
        <c:delete val="1"/>
        <c:axPos val="t"/>
        <c:numFmt formatCode="0" sourceLinked="1"/>
        <c:majorTickMark val="none"/>
        <c:minorTickMark val="none"/>
        <c:tickLblPos val="high"/>
        <c:crossAx val="332645104"/>
        <c:crosses val="autoZero"/>
        <c:crossBetween val="between"/>
      </c:valAx>
      <c:valAx>
        <c:axId val="502771408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502765832"/>
        <c:crosses val="max"/>
        <c:crossBetween val="between"/>
      </c:valAx>
      <c:catAx>
        <c:axId val="502765832"/>
        <c:scaling>
          <c:orientation val="maxMin"/>
        </c:scaling>
        <c:delete val="1"/>
        <c:axPos val="r"/>
        <c:numFmt formatCode="General" sourceLinked="1"/>
        <c:majorTickMark val="out"/>
        <c:minorTickMark val="none"/>
        <c:tickLblPos val="nextTo"/>
        <c:crossAx val="502771408"/>
        <c:crosses val="max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ivotFmts>
      <c:pivotFmt>
        <c:idx val="0"/>
        <c:spPr>
          <a:solidFill>
            <a:schemeClr val="accent1"/>
          </a:solidFill>
          <a:ln w="28575" cap="rnd">
            <a:solidFill>
              <a:srgbClr val="F7428C">
                <a:alpha val="60000"/>
              </a:srgbClr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rgbClr val="F7428C">
                <a:alpha val="60000"/>
              </a:srgbClr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3175" cap="rnd">
            <a:solidFill>
              <a:srgbClr val="F7428C"/>
            </a:solidFill>
            <a:round/>
          </a:ln>
          <a:effectLst/>
        </c:spPr>
        <c:marker>
          <c:symbol val="none"/>
        </c:marker>
      </c:pivotFmt>
    </c:pivotFmts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339888"/>
        <c:axId val="519340544"/>
      </c:lineChart>
      <c:catAx>
        <c:axId val="5193398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19340544"/>
        <c:crosses val="autoZero"/>
        <c:auto val="1"/>
        <c:lblAlgn val="ctr"/>
        <c:lblOffset val="100"/>
        <c:noMultiLvlLbl val="0"/>
      </c:catAx>
      <c:valAx>
        <c:axId val="51934054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19339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0084BF">
                  <a:alpha val="69804"/>
                </a:srgb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47-4E82-8E6B-4B27BE45DABD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47-4E82-8E6B-4B27BE45DABD}"/>
              </c:ext>
            </c:extLst>
          </c:dPt>
          <c:val>
            <c:numRef>
              <c:f>linkedinAnalytics!$U$4:$V$4</c:f>
              <c:numCache>
                <c:formatCode>0%</c:formatCode>
                <c:ptCount val="2"/>
                <c:pt idx="0">
                  <c:v>0.22783618088520746</c:v>
                </c:pt>
                <c:pt idx="1">
                  <c:v>0.77216381911479259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47-4E82-8E6B-4B27BE45D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rgbClr val="0077B5">
                  <a:alpha val="69804"/>
                </a:srgb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080-4FE9-BBA1-F0C428AF22A1}"/>
              </c:ext>
            </c:extLst>
          </c:dPt>
          <c:dPt>
            <c:idx val="1"/>
            <c:bubble3D val="0"/>
            <c:spPr>
              <a:solidFill>
                <a:schemeClr val="bg1">
                  <a:lumMod val="9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80-4FE9-BBA1-F0C428AF22A1}"/>
              </c:ext>
            </c:extLst>
          </c:dPt>
          <c:val>
            <c:numRef>
              <c:f>linkedinAnalytics!$U$5:$V$5</c:f>
              <c:numCache>
                <c:formatCode>0%</c:formatCode>
                <c:ptCount val="2"/>
                <c:pt idx="0">
                  <c:v>4.058962581438702E-2</c:v>
                </c:pt>
                <c:pt idx="1">
                  <c:v>0.95941037418561304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80-4FE9-BBA1-F0C428AF2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0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olorStr">
        <cx:f>_xlchart.v5.7</cx:f>
        <cx:nf>_xlchart.v5.6</cx:nf>
      </cx:strDim>
      <cx:strDim type="cat">
        <cx:f>_xlchart.v5.5</cx:f>
        <cx:nf>_xlchart.v5.4</cx:nf>
      </cx:strDim>
    </cx:data>
  </cx:chartData>
  <cx:chart>
    <cx:plotArea>
      <cx:plotAreaRegion>
        <cx:series layoutId="regionMap" uniqueId="{381FDE93-DF82-4D76-AD38-0F24BA605604}">
          <cx:dataPt idx="0">
            <cx:spPr>
              <a:solidFill>
                <a:sysClr val="window" lastClr="FFFFFF"/>
              </a:solidFill>
            </cx:spPr>
          </cx:dataPt>
          <cx:dataPt idx="1">
            <cx:spPr>
              <a:solidFill>
                <a:sysClr val="window" lastClr="FFFFFF">
                  <a:lumMod val="75000"/>
                </a:sysClr>
              </a:solidFill>
            </cx:spPr>
          </cx:dataPt>
          <cx:dataId val="0"/>
          <cx:layoutPr>
            <cx:geography viewedRegionType="dataOnly" cultureLanguage="pt-BR" cultureRegion="BR" attribution="Da plataforma Bing">
              <cx:geoCache provider="{E9337A44-BEBE-4D9F-B70C-5C5E7DAFC167}">
                <cx:binary>zHpbl9yosuZf8fLz4BYSCLTX7vMg5T2zKrNuLpdftMpVZXRDSAh0+zfzW+aPTSRpt93u3vucs2Zm
rXkhFReQEggi4gv++TL+46V6e9bvRlnV3T9ext/fZ8Y0//jtt+4le5PP3QeZv2jVqa/mw4uSv6mv
X/OXt99e9fOQ1+I338Pkt5fsWZu38f1//BNGE2/qoF6eTa7qG/ump9u3zlam+zeyvxW9e36Veb3I
O6PzF4N/f3+bq3evb+92z/VbrtX7d2+1yc10PzVvv7//k+77d7/9OuJf3v6ugg809hX6It//EHmc
ex72KfZ9L4rev6tULb7LSfABRyELonPLWODh7y+/fpYwwH/9w9xnPb++6reug//nfv/a/09/BsS7
9+9elK3NeSoFzOrv72P93OXV+3d5p5KLJFHnvxLfuv/+259X4T/++QsDZuMXzk8L9evU/Weiv6zT
6Vk/1//rf36fo/8bC0Q/kMAjLPJIFHKf/mWBog8+JxRjGoY49LHnf3/5ZYH+C1/09yvzR8dfluQE
8/z/85L8i2/72WL+pPLftRjsfWAsZLAknPve2XL+bDE0+OCBwRAShpT6f7WY7/v3X3/Q36/H935/
+vj/1+bwr03lj1Nl8Wyel+44+sla/r30u5n90vVPp9qf/ub3Lb19/f19ABv8jzPuPMK3bpft/n2W
LrP7Xf/tuTNw2AXkA+MkxDyAFeSUEvb+3fDmRCz4EAEngFVjYGeMvn9XK22y39/TD35IOIuYF1Af
M5+DqFP2LEJB8IFRjwaeT3w4ISPf/8MNnFQ1CVX/MRHf6He1lSeV16b7/T0+b53monf+0jDgPAhZ
GBAPw6MX+ATkL8+34GvO6v+DWK6Gyu9NPPORJwHWaIPhw1aDVvmTwWEiLMu+YK+QCz0K/2CmNj32
eUljJ0j78DZtKn7fiCCIpW7Ghe29JvF1HTzMhap3eaSbhNZe8EAGJHdOivvQv0hrOTSJ94dyavsm
bnL6NWrUuJaS9jeBb/obng00DrEwG3XmOUHDsy6WI2m31vpplowWi1iF8yuts2RC41DHegrZ7qdH
LMWZqzu+k1kd+Rsq6jzGRNlljbssXQYCxyYq3vp8Lj7PhbkpakNFzGNmu0DEaMxui7FCT4E3F4mX
F+qOzjlZ2hZNV8QfzVaWHdo0NKuuwznqlnyQ6d3k9TwuVVZ+Vv5iLMYTynn44uXzSUTd5SErgNOD
qGw0cyI1qCkmVS91bAjuY+EP3TFIq+7YBPWN6fp+l59ZwzCMNOZBc+E5DafrpH/oOv7Ys2H901b/
mw0U/s3+gT0IvtwPOYYj6Jf9M1eMj5QoE5fIC8qrLC130Ti1e9eIvmn3VAdtEzuae+xnyS+8H/2s
HupF137hedM++JlSsZHNdFBU2YeqbPy4l1jv5wnbhzFrZDJbv945ad95JMFjU22dNMuCvRD2amjs
zuMYnZAV3sPE7QHbZjzlrQEqm66nqS8vMsHCUy6H4Og0RdPcldZvjyXvl1OmgtM8+w/IgEnYKfPi
wpTm5LNaHaaGdQsVdNmXztB4wAI/Zc2oVzOT7dYgxA//fuJp8GfDJSF4AhIxOCDAgAn1vD8bbhVO
fZeVrFkEzBRbXuvsipnsWyMrrNe6pk3C2aIHG3sbR7CWhonmXg59vRJ8DPa6CsdDWm6azAPr8ip+
hbLOzrHVI7tyNG+7OA+1OURg+xvGeqSXtoqu52jAa/9sxVJhtohGrJaz8G1ch7RZzg0Sd30bZHes
TXQ18YVopV3MNByuClyVUzxmBYmnmfjLHtt2QXTnJyo04oqf/0I2TPW+7fmy0G24R7UoF8U8TJ9N
Pd8NU2DvHD/N2Kd/P6e+D+7yl2kFPxtEQRj5IThb2NFn+U/noaAdVkGRt0sWm/S5V639wqlkyWxC
cs2nXu9rcNRL5Onh0Yz0egja6lVq9dQO4fBAmoys5p6JHTa0O9URrRKnEQSJKJr5Ja/TPmmInY9h
PXk7P/PVqplk/7Hwwjstwup1CPs7UanxY+GretWEvb+LUjMe0ewNCZm78cUfFm5ME4kqgbPEnupJ
oa3yzYuthyEZyjY6+kKgxYj96c7ivEtGZfDjPNYy7pRXfpllfT3wOhexb6tYDb3K4wyXic9183VE
+Y012D4PQaHjWevsMcujKbG8EndZSOqlH3bdcfTnZh2GlTx4uiLbuRXdNoukd7ADT1dZjfiRaxmC
Y/HLGEWKrKTF/X0a0G5bjbA1HZmzvDnikV+xKBvuHYuhNEac6NsgVf29RkjFRLZ074RWsWypgp6s
yonvglZ5h7TG9Qn+AV3aqE4TM42iWdZwKkpe2Gss2/rkVLycw1F9VuF4yn5SmSokT6ktVNzjYdxj
ugx5UT5oj/sPw/wTwdGSyaB4aIcmOEsc0VWpf1fiOi6zK5LKsTg/6DCABxMcSl9NRayDg3Gc/66O
Uj67jdA0x6XOgyTKDdk0zOL7ehj9VcUauQw7hu9tkJIdy6kPNg5SknrpUchu7yjXtPVbr2l1R87q
tRqf6yo1V07khta27BcRs3nczjN7Ggo/5qr0Hks2oG3NbboI/Iw/hXi6z9IW37aEz1e5DLOkGCr2
lNKaxjQb2uvJV+wGTpSn7jyOZnZaRJ437aQQwcdSmoXjz0WBVoMf2LXX2+kxK7ykF2tFeFTEo1gH
VMPDUK87CKvcw78RUaf877v/Vac0kJTGjMnFz6/5q95fP+UXnf/D7vBvOV6PVOSvTRpNcSoEviVj
xNdIddkWVjI66b6pkrQogpexPPQoDV+nIZtjXHreRZU03jdV2VY/VIW17KdRUeHztVNt0iY9OVVR
/jTq332AU3UfgNLZ//MHgIujq2YudYJ0hW94VxzGPKUffVzig2q7KZ7PJO/1uMk97S9SNtCPQzm2
y7Tt/bWT+k2I4lmG895JwyC8LYe+Ozlh1a/NIPOPnSjU1RAF1zk167D1rElwl+90mqFjSYm+ZyFS
yeQpvR3rqrtHbSHXGanwwkmHohBXYyZforbT946l07iiBN059bJvsjjzPHNwMhxytGCDT1ZOatOW
bYM+FYmTRmnvneahWzthFQCuQqqy3UTlAVdT/9hXkl0xX+jYkZNE3boIR7505DCkVWIbhfeOzKdg
xZjAd7lH+M0ckat0Qv1jU+R6ZxAJE6dlBRXLoML9xklFlr7gNIfwr+6Hj/De1HTlVUvbPMnbvFvz
UHVbRI24UWUrkhRC5deULfIK1jovQ510vMhPvqeKHc3hXwYllw8qUl/meuxeh5bu0EjwJ4ijymVm
TX+I0rq9CivsLVox8ieK0KqfJv0aUFHEIkTFfXl+b2pms6oaeiC0z6+R4cEysuV8OzMyJo3x6KOt
YaKxwfjFK+UaDXqCeS8feknSr0bON21VkM8SIxzriMkHUaNhgSCCPBmusvUM5/KBRpBW+KqZN+H5
LcNYl7GIIKqADKe60tjmu7bR1cbTvXcMi7ZfCA3+NB2b80EyBa9dEcYpV52ISzrtqVdWz83sR7HC
dLjTGoXLKAz12sf5cS7r+iSt7o4EHcJqqk+O4xo74Q7Ojqle/hA41fCc/6xsy8VD6OHsIZ3bZVRq
fuNYCk2PUzTV1zNS2YNPuR+TNBB7RwZheJplvg39or7Pc0oOfl+8Zm0g78mZRTSsNkO3jhNN1RjX
wcx3Tl0qa1dTMMglUgPetHTUCUtDdZvu8tIzt02rzC3kH95G9ROKHekEQ9nxOAuicON4tvKGuGMD
Ka8mwe+ZZPXejIBCitIcu9F2l0a01SbzVAhB/xiliRiKga9FTvjOdq+N9dS1DupqLdpSx470y1Zd
u6YXEHD6kc7s1vdxEc8UQgSvMe2x03q60/O4Y72cP0HkWm+UrXxIzPT0KYqG18hQtcuiGRakar41
jNTAqqukSHE5f1TYx3sRiu5mMnl7PZT5ylFMY30zfGdVpqUbKyL17eOWggfVdRNCorfojbcsUTce
3IuK89ty3kJ4VKRm5YdzkHiNqOePYY+ibdMOtylkxJemE3Ze5ZAXLDI0DWXSakpir6v4Zpb2mw4A
a+DJFTm6blFjp4Ot7S1vE8nTXUY8dKsLGh7TuRKx5eP0KZAzWpqw4GtHDhBGUI6LhJlhXlCIt/Zs
6mhcgFNe9MUU6njiFdo7ya+0Ywofoh0VZtdDxsZdGunySjWet8wHNN4rU/SxbDPyApOQRD4hX6dA
HjGgFU8GFiIB36Nuwln26x/du0J5y150033BZB+jcgpeUGCSkCjyNZrVT91Hr1Y3o0F23Y3dtKO6
izZylgebC3+dC233CEHYOymv2UwRV9cBLoJlw6S5jQAYSeZeFI9jiOqYRLn+ks3ZAem8yuIQIuM2
Z/Bg8k2gwumFtnCsNLL+xOugTaLM6+6KytTLrAjKY08IXoe6DNdRnX+U3ugvG9tMn5Unl8TQ7LG3
g95GvfaXUSbnv+M7/QrXF/1Qgftx4wgS/DrOZXyewcubLt+2mO+F8mr4WDiYw3aCWDzHp8gy/Llm
msYVKud7JedoofugPQqC2BojCHpJg7096wO1bkJVnwpR9Ytsst5DjtI+zpHmz7Ng+0JlLA6qINwb
G6k9qwFp6ca6eawBzVkh6Wcw/UAWtg/iiqDp0J5JEtqlN4roLs1SeWttvy9kqB6FCWLAeOSuJQ2K
64LTj4xPwVrzqVlCQk0/0kwGi67Rw8aRYQkBitLNfHBkKs1BoGa+CYeq/Ej0ynFtP9iTF5rb6jwg
6T1v78aHvPbQTrV/U/Gxg8Wq9b43Oj22JcuTrJjlS6jMIiCSPf3Q8HqRHqsa/aQBHmW8H/zpvqG0
jaMKz89VR8ANzGN4kwcU7yGBgPj0LKg9tfCDyXwax8qsPQEBGExB/2jxtHIKswBH3/O5PQRzkd24
IXFn+1VYy3HpXALBeRvPjQDX9IevsJhPu6HzHzBuIx47PWRQE5eFmje24PLklJ2eweTBaVxYZ+GP
MX8I6miedvq77g9+Pvd3/vy5rE39ZZrCBUMCvdmJ3KkgFJ+4Amfa1t50jXOSblMdzGs5N+xGVGWZ
FKIL13Ksufc1xzqPByKq8Ybw9KodNb3rajhvLGuarSMDW5otykWeIIXIneOlCYOKz101y3FRK9Sv
6jSX8cQkfXJPCOCjb09FW91aCEJiQOTKQxfWcZGObKfOVDXJ8mAshWiKFxNgfGemk7iGzzpKGO/M
PhcZPlQ68A4VbvEhJWpbBrXdOtZFeOZ3qBBr4/yZOB8OPWzMtu78gwXTDhbON43Aa5RMcmKim96r
zK0vPBY3g+YbaUdzqwopb/tPTuSaroHVC8dGwFHO0GYsjU3oyMKDIJlI2iyYPsnOtIt8tGA0Z3K2
LaSkg/cRcqJ1ZXGdQJQxZEketFnSUjYssdJVvwv7Zl7YWa8IbT6agrxlgDxde0yr6+ncuCfezvmG
Mn3KWkZDFXf0nkxUb5smu+tHLb01swp2m0TBddQTfiwhUMto0cOrTBEd0VDAv5s0/Fk0rOhYykVw
zpT72s9WaeEHiUucf2TPHaKJ3yF05VhN1m0uG0QDIHzqOz+45MuX1LjOmyXgsdUeqhqHpq30rWkZ
eDhUHMrZDx4pVdF24n4FeGgTPEamrBdMV2zrl5bfBV2xrOoePhXXU7jUpDeL2tGeJeEyHVqzsABm
J55p2pXb/ZWdmiuToeVPRhY1EyQJgvUr5s3R8fK5feCHCxqlwVKXpbfyM89/cGTJ2p9JJ8WRCAB/
zBZtHw67Mp3Tve0qGRvVRcv8TDqewTN43B+0Y7qGgoPec2+doValsRl9/6oqPPDkWd4tFc1fprLK
d1DxqQHykFm+muuUJQTy9P2M53pVEprhOEWlumajhPM7r8ZlM7Vy2+MJsBm/1kcKRYZEZnJ8Zjxf
NGDpr37hFXElBnPfCspWQYrrnTC9jIXuup1kmdiZCXAc1frT57LLNxPFwaaa0jTI4hFCmAUEyyhp
xzQ/qLNH1D7i95QByIHyMIu7uQ3XUEkuvLUVaJmPJzMKsqwHzQD67CEUJxQNVwD3nKPynOOktacC
4OdbI/yrvhqmT23V0nXYp9kqt/n0KW3k1wLIY0PltCiDAC9zpcersc7GK3F+anptVkOQg4c7k4AA
DwrCzclAyAvMbJzgXVgqFqdS1ks4FcoDaQ2cH+5RooltIkCnm7PAsVwzVWl5kI0uD7mnbug0jQBF
slZWa9ShmxFQpY9Ms3KFjU92QUeGIwXoD0IQ33vhWVJiU7xWKqoTJnl1ygitd4gP4ypqAvQQpuqj
0ziPBcb9EefaJppqfp+NAL4pVrHXKq+XskvRZ8DuUOJJlV43wzDtWr+ZVxTh04AgGyq9tIpR4dE7
13hzvqwEJAuOCiteL6rIA7fFanpnQkCxAK2R8VjcZj7nr4bLhSh48zLjfoo5zPZ9PohwSXLJDhTp
cOdZmE40oOkGeaVNihbKFV3aX9Wah4cuK9pFKqYsIRaVhxaCj0cAUeM8A8yz1WQ8RkH1GrVR8FhM
kq9L1c9LpzXO+EVy9mSxxsuB9EO2THWLk1/pjI54OU5g80uGLE4cTU19C2gePU64sVuIO+wCnd+h
Ipkm0dy3O0dmkm6jahR3OqjCm1K3Rz9syeMvnbI8T5NOkZ86SRmJO1mG9EenwmiWBFZvTDurbJHW
lO79mi+Ust52HPNw71h5DXjBRerorNB0MxbkKlS+v4poUEEOkZtb17SFgBJSrvM94CfdbVnMzXEG
NMAJZW0hKRP9tKTRlK87vx6evOzKxY9zgNlqami6Nj7tn3r9E5uFY/o32vTMlm3kxwXE/RuYQXIN
VzC6JBwNXhIoJDDA3/R8KAuUOOnEaBbE+NBGY7kOIX1bCQjBn2iLtgEpu/uZN9WVKYM8gQHbpzDH
TdKD9zqwYRQPUBdal4B9PLUB7J9K1A9qLNJNhgzggue4MRD+sBqZ8FYu2BxphWIMbmTvSFPSNeuz
6o5VTXobyXFziUF7iF8nxk8dxIYAQ1bNgcyK3NfG35J8wE9dBKUVjbnY+GfSmjKmYggfa7+sdtU0
kUWd5aA2h59D0L2JIpJe58IMseseUjJBZSQsDvXFgESaQyCDMrPNSjAx3w+aLSxnkTjzGuc2uCOX
Z8dw6h4FIHvoRPireqoBEPYTJ3LqtPKOfTk8VNiSjT3XRTDUhK9sWRy5byXAVqQrITb3yabQRX43
joAfjaI6pk46nKV+2pvNNC9d4h+UAxSVKJw6LvEXdcVORNYrBxE4jbHtT2WQzteOmoZZLmTYBeCI
UkgFutmDfL3xFrbMqiVKz86pQk23TwW9sRJBifLCy9XBCK8+OF444OlkQ+JDnr0eKMG3Wa9bqOA0
w5KMeJZJFRYrLy/7oweR2RmYHLZcel5soM4mk7BsxjjqEdk68dyR8mgAPL1I5zmKowbl8xDLgNUH
evYgPzXhPF6F9nNACnuRqbAZLwryj6cq+kmBFG9UBNMuUuW0P5dC9mVvpn0UBcOqwPmzo37wfyFp
YyqUOGZehUdvrtkOiz1pDDrC6UVO3blpobAaa4jYtky0AsVSRTAjfTguvtHdbHc15I6VFeTkGtcZ
RpobnMdllVU3UNYslhz8P0RqPd0CalluJtGqU5RylFQ+t58GXD64THqcHs2Mi7eygxd7k7FHCdhm
DEWSPPbGHAwRQvBFS4psN8wt+yTmxLEn3PbbvB7zJeqH9slr1ItBKj2NEatOrjctBhOnFU5PhTeU
MSGqfghCRZZFXttDhFu2j3zwhHPlm/tahG1c+sy+1RIKOYjecZ/cYFrN402Zh1A0obaJ2ZhFHYSx
U7+2KLsds0xRAIj1fvJRsWlScFTP+bSoIWo/zBX3Di1NAaAu+H3Q9xDaz/5s4wlgx4OMGu/b46wD
vq50eu8Ef5Geh5lN38UTYCiLgEYPl/1F8jRKeN/Kb/strOKQl92t24sTEuO69lI/0W6rtp55agH/
AwCow7dCpsPBG9gD4C4VIH6kXYVzIW68oA/3RVPfeLUQgLJ6Ojpyci9VCDLHmqASpvoguEKRFYCY
QKc6b0UcwE7fOl50Fvi56RMIQPllXCcY7Ln0RCEWuwwVtmO36UbmxW4Y17SZ/or6SG+halmwuPa4
iX1AujfdVNBj6qGcQUhEY0WsuL7oRFPq7wjmNxcSohpy1AXxlq2qWALHLTnSEdYkS1mxSI0thhg2
07CbWrqMBi6uymASV+4pLGfVnbfasJtrsqRZXg7xD50L/Xdip8NbmV0FijykzHQbQ2y74t40xM7k
rV9U0+XR0W2D21X6h9gZ/A/7dyoFDCWLrFqXPmr3gOs1DRQ2TbvvlIH7B+7xV7oMVMoTx82bdTGi
cFfMPlxZyIVcygmQ8yEIOY8DnfcrOzf2khQxOkAirwOy1HTQV9bp0LNOltlvOpea4rkyedabglBf
wZUOfzea+SgJ3GZY6doGyzmHCx55Cwj+hUngFF7CtA6J8xOq6re6p+m1o2QAoQAp8/kiJA1sJKhg
738YgrIjS/QgUOIMyAkuVtRBJLMirazPORU/sIxNSXkuqlubfwFZfQKUCEFKb0KxLifw4SyK6CXe
skXvJVAZ5jsXWCGGViib6B3FQ36TBv2dC/XaqFr4HaugZp2ilUst4JIAKRB50nDFCcAqYBdeOX9u
7FpLQ59ki+k6Knhs/Km/djBrwA3YZQQBmIN3KYWJDkOoyq8stjJbNDhFMcnKHMcOSYarq2Lf593m
kvOW30knFC2dkmrEZtvp/lVN4/BV3FVSkK8Wo+dwoPVjCGn7wiLZHAskQohbULbtGwjBMR/nBeCp
7COXetkXRb1VMlvKFA70uDzDCtkZfSghiThUSsDhRLDM1n59Kbly0uNVlAHY5yqsqmPBbvA0YGjn
8mzRpvwo8bR3tVtXkVXdF7g2pO6cfDLlMwQ2/aU8W+fah1zMo5fKrwTs3taQ1zgcjEBOlpmqeu56
xhZWSXnIK5teI0i3LkhZVtax4PN/opGfNXQElzncGLYp0DWT6tsY57f85xrZXC1bf6zu8zpt93C5
gia9j/knFMo8mYM2OsARByX1AOqAQxF9wlDm2UA9rl/Oeow+GTV/reqoOknANG6IDu6d1gz3p1dZ
WE5rR5ZgRC3AAHd8pt31dI7pxAiDZbYfF3DNIds5tdYePH/mj0FXjdtGQ84d0TAuAMduE7+NEhSx
7IZ5aLwTYxguxDgMK9HP4x0Esvk1XJM+OcpphJK+SjRXBx5CdSJChK17nLPEadhZtHeQ/JyHctpp
Tr0k16zaOLJt4OoCXILJ4svbzu+Am5xXUdUN146VI16vUl/mS0faikynGlcXyr2DewQywKoGqOD8
Bajn/tb9nx9DZpASZcZfhZCDf2oigBenWTWPswVYaqZmgM8u0kU40/wEVRKyKvJOXPUFTzclgPM7
qvSwNwjzdWELc81xypZ0MN6NEVYuqhbXD1kheNxJUj0FFXuhHPUvlogdKvIyi2t0lU/Y5HHniwUK
s+ht7tENn4h5FlXRxh7p5ziAHHw79bjfQdAbLRym7tX+rhN9+yAhbtyFHcDdDlPvabCzZz4lXb+D
fxAtXE70h74g5qGZGI69IJvvWDYUu5QHUDb0cNdCbbhdwM206OSkXHYELhnVcK2xDOe7thu8K9h3
d6SOdJvkPf0UlU10cLqQvJVwAPp6gSID9406TW5KMcYXXZ/QNB4hUd1mUOu8S6FAEktcPElCpk89
+SggTX9soJpzyEu/SlzZSoOvXngG6izftUyq5WPJI3OY07FKHBtw92LRw+WoncAFOpdkgjjyhi91
X5lPJQ5tkkVsvtW05EvSVfgK6vjFFitv2LII6p6NxNWqgFI53J/3cAKXKMljyPDX2fOa16kXS7ga
CcUGn8NFi4yIN67mL0IQ+79pebPmSHEtWvgXESFm9MqQc6bHKpf9QthV1QIkxCAhhl9/F7i73afP
iS++h3tfCDRAptMg7b2Gvac13hlfHZpcF6+i0Py4PnOZ4nb4GjX51VcDfeJLt1x0WY3J1i8RBseD
Veo72Ub2/RQANxrWC5weebETkvFsdXb/LRfi4IMseG0r2uz41MjDdr1NAcjS5rCMTB7sMVhihX3n
x7KeiVCxH1GVLzFrLetlO6vWvv+L87ZPG6kDhsJEHbg+pg7/jz9yjNTJIfl03CjXCPrTk4hUCwlh
Z4sEBwfYz6T2pg4XiMYYT+a56u83Rtb1W3nqbEQ0n7MRbwOkKjq134a3w99X1K0I9oNbTomGw+Jg
OxK4/Zp0brll2c53kOt5160rmkV4cP+esfWJmnzO2Ob/6x7bDPnXjK97dMv4Vpf6tDGaG9MZWGZO
SKj1/qtP8+EsGu1et64yL8Zb1NL9FzOq3Mbaz8SXSdHZw9kj7OWLdbYqs28jKi5u46s7fz1sbPTa
z3pZI0dBVBJvoyrUn33btHAM7aPV+98gW7SuQVSKbBGI1GoXePbW93XwdWCwh7eIdjH36/A1tzfq
pSxa+/DV9TVNFEPGlsrmYKGIJQ6mNc1tA3C3s8j3+ElP9fVf/dM6bRvsMbjNV5DL0M6Kzl9T/56w
Tf/q/89bb1e7Zd9eGHWTRiv8KKCTfubzVB3HrgUGtzZd4v/V1KP5bG5BV7OQ6kqkl2plhRc6dBCK
RNXjdii8NtiNnbKSr74qsqO41oIcvvrWy8s2h1q5b/ijX+XeZbwuC7l+sfYjwfBkK2TCf/V/0e1/
939R/Vt8uPWPyrmOQ+SdxgrkBl6qW7geAt7lN2+Q6Zwv9mXr37q2AzdySBwTgspd55JW+G7s2210
EL752Ppc7vYXl9HdUBvzDOa7Q1L9XABdfoYi/gOpLb9uQ8qUbWrPkbffmtxUzUGES55sTQhF/asy
+mVrVfNMr85obvUsUpvx8iOvnSotGh5cxqH078RgBXHU2sVHq4OH2hqLb3PAokNFXHfnOCz6sV7p
uVxmoZimfbGqvm3fsQ4m8n95qyJ81CGUEOsZ8XPrwIX7q1pnIaaBCnLr+3vudvloSQPx2BTtESeH
O1WP0A1JsELKCe0wpgtUEb47DoeFD/RuG7EZiCQ2vG4NEQpMs/rwzeSLf/DmBixF6NQNkGuq9lio
ZGwvhIMesLnegzKR8cCm5mZBXWxhubmaXIl4GLxobweLdxNh7n4e/LAkR+5bgMj+o1/XxDqWkBd6
lYrs3Tx6/aVs20HHVJfFcTL1yVhDfwksz6RAinN9ZJwj7St/NyRk76ygv/77BELf4n3yrH8MBR04
DEiOp4fG+l1t3EQUTjEhit1sZqpvptHZvFIYPfXqo0emPBX4UilrlTwj0z6zNqh/MzZ/nvzd898n
/2NO3qVOzpBFS/ms3aF+juowa+ohv99aZQQcDYmYOnIe1s9VJOx9RzyZbs3C9ccb9SmgKXs6ecUQ
JoU1iZ0BvXBpyj4/qkiOhy7svFvvWWXGw2l+xp7rxO5o6Xe/BO9q2yHQ6vGhGmb9B3edlxFA7A9r
8DUCEKYfc+WJnSA8dYhlQZ4B9Ysg3W8TaXDrfTRC9Lqo+zag4UV6Fk22AVbSg3Fr9/tQ5d3BV8gg
qQzqV6iq420Cn4YoDZeAn9tCVFg6+3LXlNGQVY5F4G7BGRvJf501UWffF5Xzv+cV67XVOvr/PY9N
7Z1nAnrUXlee3BpYwNyN+aM1DCRWdh3+UgE2JD78diMLfozWRE+mFN6u62v3BBaV3/pFATOpm+lH
5ci7bS5ClvOgyfy6DEWdFlVLb6RxRCa68DqHyjzXYF3x5rP6AvbAPA+j7adiZOV+G80bix2JE5pk
G53G1r910XIvPDzbSTGWsSiW6LElgbnYrtTwrbS7WU39i5l7ecgHYu0Wf4Jih3xw7fTvveubDH9M
eTIN7Z9zu3m0KFfvxJ9UMvZ5eB1zYt+RTjkxXQcYnX9z4MWPNlTd55lMY/p5I3xQwIbxHkrAj2oq
7bQAOv/YQGSdMtb8edaMVvPIOCXpdvav0f+/86r1zuDKcOeR+1ljgSjNw8I8zbJ5N64eL1sLkgu6
t3zjJ1sTMIx5CmSiorx8+pxggip1nAbRyHp1pSpxtTrxfWtJHgDuF9QD/R93fiXeKO2Xve/nAmuX
md/+6ib1suw9zxV7YehX9zb7P7qdYG4yeIHaHdbH6X6BWeTiNP3V8vh8H5kWf0VA+3tCBEBpSMTz
uHIClll+5aXbFTLiv7VhHMEx0Gs8hM7OdUMgd5CaXD/7ttNeRivP6uzsdXRrzVOEK9pK/vCjiu7a
iDWgqdvm7JCRwV21trWHAObz9B9DZTF5KRDoOe4i8tf41/Xbmd0P485u9U8h3fFabqwriIglJo0U
u3Gla7cROebVjIUU7a/hf1yznW6Hr2EZQoCZBsZ8G0RpAj+deMNiM5Dq3md+H2//iwByC5DMjn37
1wBW4zAOa/XngNNFf15BS+ywPS+cm1MsABzywoZggko1pIUZvHQZ8KgMFZmrpzqa4nlu+3MNEV17
G6zGS51GHaqyduOS2/ZzPw/TjZX1E1tbsu+nZ75f5sZ+3jomHjx0BdbXrQugBU+angTYizA7soow
M3K2sm20cLh9nF0hE+H77OoF0TsbPPKop5+mcZuHvuP2Y20qCShOtzDiYWw7gOiFF42P9bldp1S5
Gq4tM3fb4NblWFKnnaqn3XYT1+sKQIjlpQJEKYf2RYS2czM2EvdpXJqXoSPLoYuKMN1Ge+CTaevp
4biNEiZfuaeCu8ktl++evfP6URz//Bl7nY/pQrEFq6rj8bzqZQEr1PdDOdX3NGJvUy2rUznlIdQo
f89jW3ubGKn8FX6U6rRdu11WSsUOg59pj4PmUxyexGopv7u5OjEz9u90sFhK8mW8TMAjHiBtA8S1
DgQWhBjYAZ170xN6KXsDA+M6AMj2UnB7wu4Nak+7Tbkjo1bv0Q8eDKCCAFjtIiwXBwMXxCfgSKI5
1VUVvA9QlEbFB28XmY08ik6AyapHn+DPrVRffoQ2K+LWoSMy73w+zVpCQSf9+uDWgdd99GLp92Vl
ZbQt7eftYI9eCkzKfWg2NBD+mRi0g7xsg5qWXcpEH+y3UR+Kzz3hfEy3UUWH6CzgSwNZhtvNjLQP
Yc12rgA7PoUTOZpm8e4syQ0ovojvwrEDNbB1NjBYuTzQ562leO7dCQi/r8GK+gnoDUH1DHof5bCR
fE2JtFQgD+0yHWs4LHXJ659doJ9CbhzIl121ByTqHjRpzdPXDDhJnxC8/tcM0UPo6CsJxKY+wPcD
WmisWxP3Uo4ZpF3ANYdeNju5qCWe7cY+hKoF57EppQro5A+GjCTucwJ50Fcbi0L/wKdaPbidKlMC
3IJbxso2zCh0sX2Xg/2CugnWQbYO/hernlOWflJOof0SKYKweZ2/9efRn/1f86VR72XdeFg4+qB9
5pFUMV/57QJLxN6ZR5P1q3pSc9tNKgGVjRWo5sWO8BqTocC7HPJvzHPirdvt2XzF7q8gxbCRliCk
jQPAyRmFkCgrQOU2Cfgpwjzvccuxt0E+MWgh/2NwS9E5NIlZXsIcUcSjWdqLELb/GLrmZQP4Xb6E
CRKB7rMf0OY/+o1p+32o7ffaV+1ttp02xZNXvakFufYqJZqZ9z5Eg/3NG+Z6x5CNn4lUAV63xk4C
Nw+fPVrsPuPkBeA5oWWZjWt4bC+ziQfj1zft2xnBv/bRdH3awzD4aK+O3xrquK31aSREi8kieqwK
CF1hwWRH/G8g1F9I+3Mco3hQbf4b9RpeXZCmL0vh0NT0KrhiAZpPdk3LvRcU9SOvd4Fl5VftNeoJ
C9Utqp32VRZWv6NkCfZbs7Wx0fUW+44omJ45lM/JuKoboDz34kla9RkSll1Jjf+weM2vTQNV5cDg
wDyJq+i4/2CJ4bOfj86QIIIQV0qM/iv5r/1ZgK4IT/Pk2JAW4qd0y92sm/IXgZA0sQdSP0CjGB6w
UZWHSc79I7S0dlzX6tUEgj7XHf7bS65e64XMWTN4xdkNRHvvdV4eD83s74lQffK50YbCa5H3khwP
9CqE2nZWd/Vy+nVwDx9et4MZ0UvJREWT+ANUx549PcxRWGVTC/HYgxCtvpcu++7QqUVEaanHrq3p
lfXeeWttBwLiKFtFeunWXOa2PH2aAOBQaZMJEn7XbvIXLLocep/AvSxtNV9mB2ozqm3nxSvNvW0P
wa91asf2n6nWzKBO2Fna/93mC7vihygvQ/MMJyMIR4+y69b9dehDC4DjxggNIazQftDnqYRsY7el
SZJ146mtCgd7NtIkV5jh0W8Rua8Z1ZZbNX77ZtOuvm6JE7VFDDRWnQnwS+SWLo+nSMAUj8C2v0Bf
1yKAX09DXlYHZPHITst0C0fqRtNMOm5xXFQwvcx58dlfTMuf/V6upheCfktDQUtmKU6BOxRPnj++
Qn2GlHVtGWj9T6gigExz+xf9Peqto3lFreM2uk2urejQzZ599DeBGwR9EGWtujZr6oF7Wcs3uSra
vvq3Zo4H52R9rhPF2CxxafiSEg5pTB712MDtKDgE0JqCxDZD6oxCvrRz9VFLz/2juyyqnf5A4PKL
CxV9365FvkiaLn+0oTmIS0HcDyjVs3BV/Lu9Ost5JG8j8gCkK4o9FspD2mc7/DxRx1xmrymgEHbb
i99U4E+Mj6d6Ie+THxxLaOQYhNQL9Jtd/StipI6x08MGNgYkdToX33GS+hCW0j/2QozAlQaS5VTT
p6ls/LhvYbKC6q27gcH+biCAfQhL3dzpbuzibQlAON6ktB+8kz87zouiH1v3EGj/QEkPPZaAydNx
lc+v0F463YcHV1HyyT3a0mIZKW07gXdSkL2ivMhsZHB/jjulVyd0hKAai7JOKBvq42ZfLcOF7hzI
UdOt2cLsd5ngN4g3+yuCbvJYYTfcBrdDTro7cDAFvP+Nea5UzRLfzZHrFE0agvlwjtbsQTOt7Zan
kZj7pAgwxHN2FIoGl21j1FLMd3wCofD3NlkOwXRXwXv0ubP6xEzbjM8mW0cFRrct9X/cQ3QShi4j
290Gy0XTMMWRx8b9htdpuEjAKwV2V+00qhXBjRvpoxm7R3sVMC/roVxFzVuz9vhwjHTz2Annn/2f
Mwz/QLUaZ//18gfKR0RCvTJKOKTi6bZAbEvF1xwdjVAuzLOMEhRt4Ok2groaRZJ/aozA2pGskJIf
uZ0/b98I8RTk4ExY1bFE39cX3EY/v6oV/aiYVomxlxxc14qWbYhYbwkITUlYH7ZmV/r0Dq9wcReA
TPxC1qRAer9dO7be+XPtE4slj62q5XQdBqhplNNDf1vYiITGxhrONgWMVXrWjUiY60JSsrvtjK5n
IVEa+9pfff9rnmCKHZuSvP9r7nYnul7/r3tud//XnVZ5e6agI+x6JU5SNv63xqOHjeUP5o5nLdLm
E7Kcf/T7AeeZsopiN/jFgEAUNqXNfOQEPOzjrS0NZ/Nx6wWudN943hNjPoDVrXoAQmkQTO3Bavs/
6YtlgUbHkOnfM7ZAaLvoa4Zdv9XhUENQVlpqONP1PWHl+rt+/rrbi0M0qRIfaso/f/I+NA2wAP+w
iUocr5rObAGsME1ITT+FJvDhT7P6A6vZiDC5ODraLm7T5N3mVcuOwGg62qDGUggv3JcOXsakhT38
tDUdKk5Ra0WPs6FdUk1q2nG7RNWGOQyTqFx4KkOPXbfDNrCdFWTEMtW50CEgs9rypBye8F3RWx1k
mejT62E789xl59pOdVUVvnFJSJRBraljz21AqLfRlMH/1Fx1L4bTFLF53xRD9VBC95hETTS+1hO7
h+zI+8OZsVtBXfSTFrBis8XEwAjds5hG87QAWj6MIHyTUnHAKWtfID/wiRUKpKCBl2SCfMINdp0T
YX4f5telnSECXwfXwxzoIq4a1z13vQM9WVVe+yDyj8YD6Oa3onjyO1rAC+C/VHDQXOpuKp6+Zhg3
gHByYFADt/XyOVpBvmUaJ5NUdgcGydhrJyDrnOp1u5IdNIDA6Lf+yammuJ8qcrOmgTyWHn/sIRx+
FUhnPy9v16Yein9fvvV/XZ7b5T8uJ2TJM7F+ul9JP3G5tewGeCivvfKB1xf6ydVOeK1bBfXn2r+d
bX1+vZZgEM243wY0LRC82SJ6643D905dWGcL4fYZRlyBkhzayooQza3v6/C/+lraAdPcMlHfS+px
pG28qMg5wHm8L7k2Z1hm2zzBumfO+QgXwLdA08M8d9d+cHcdPH1vY6ChArB7c+uQ455C3nW7JmfD
t6bofypp+b/WqS2bTBzmxWXKUY8EVDP1zxV1WCKX0aT/6PQm0/w5rvoOUymd6wMZSgDCdvNSyqCK
YfDVN88r2xcmbmHpyO/St6t7YlUvW+8C5+jR0zlPt2vqsGPZXEBK5hZuccjzUKRdpEswLctyqvAB
P/zqGRFt82J4oy5E8jrZuvFyomyJK44sF0/g/CBBH5GWJvA2nVEPxb2D/wRM/tzXP4suSGBs5W8O
1OHZ5MzzUfZjea6hN0SgO04aPBhObc1/O9JFxYu11baWqdMwFOrSrO2tc2uKWd9ju0/HyNljnywh
i9EJUYW194agjo2HDBvi44PrP5RL/93P8d1YK79hC9PXyLJffISqZy8s48GT0Z7CCGgP8Fx2xfi9
8I2TeDZhAOFgYnLo0se973S7CiUYNBwomVgSGTVIP1EjoKl5uS+j8oHbDRJPv8Ra0SPUUP4DtCt3
pQMj5IKAOIyWKEYC2GW+rvczyiedtRxhJeXsJgTNd2QCw8vpYWhcSOR8OsXGDM/wnEPDIwCMMEbf
HFSaITbEKNBF9Bo+O6UXBH+iLJ/qHGUMgqLP8spv4wIi2GSWtD7mhSPTiNBYesMzLQ2SlgZOgqnN
DKQZy7LAYA2hHrUPlI1PU5NfhOHw7TUWoq/JFTHsSyxF+Ro3jqzg3IX4K1Grxjk5PZh24aIWQQjN
LhmLCy14wq1gisep53sQRAdmJvPCuBfLuv8R5hyketX/6IqSxEDFT63DyT3vHPktMO4PSCqaBNzZ
0c+r35ElIflynnMfev9oJm1acx+IVA4DD1QyMbHehSYqQa4h9gvvSMrqXY1Q72GCqAS8QTz5EDGJ
zrXOTFUptEcqtgqUNVE6fFBAMzzHH7Jaq+cG73k6abe9m6V8MNK/J56zz728wvZjwaBaxq2ibTI3
9YyYkddY/zS/SA4lTpNPaes2q5oQvKBTHxHw+knDy1eXPMAlfOwofjPiIH4OBFzKqFQXu4tdf3cU
SwJYCFEzhKmYopwi8sr8SJH39XMfYKZAnR/3N43yCelgP8TdKpxaTE7T2ZePee9d3PEZsfsf5WTd
2cxLaB0+z1N4x0ckZSFo5G7qhgSBEMozNEers1CpqH2ShYGOizVvdm09E9tLQpMVbCyPkxciSwdQ
oqLATSaJTVOr4q2ySXksI9S/sak8jMXU7XQbOEkJsmtw/UMVzDuUe0FZiiJErZWgUndhACnL4uY+
GMt8RweypELggyQZMq+iI5LD5lgIc4DT+Vbg5caPeq+9GZqB8sAgMI/NUrVJZaOkWeiYK2iDJ1Dx
32YAzXER0V+uF8FZ1ksUGtB/aDwCL6KodeJO0cmuZr6HNKLZOcDbIA5zywyAx5Q0bPqFcnM6g74T
JbLyAIzOyWlNvXM8QNShctrYJbBR18sLgLB6lwPMYdruUKTnOgcTT01Qu0AL0REM5IEw/xqq/JdF
WdqRsUpsAvSgYvw3cQlc5NJPDTDwypXzXgf8PmwigOwKfjx3iI1r6ZiUugIlKX9FM//VTN33wPae
u3HVikGwGfs5fkDlAmBBTsWQVOI7zV6ii+5FzIchj+Z4oPrUEnAS/iXSHuroNORA+XhFrAYmEkWs
nkd4Y4CcnSNXm33eBCYp4RaImFNndkFj0PVFEoQKfDmdrrxx/xjnYp+T9yFwHwNnkbjLQGNtht9h
PT8yL/plHH+3FO4Ut63TxF3lfDiLQIU/KAPHKe+hmccfQA3KX8FmCb1BmPqdOsOgBsfqDO0TyO0H
Z4AvMVgAg7VLmwbOhPe5hneqn2eQDHBw+6w7SUjHe9riVZDajr15N3f9efSr1RGCqlwLKq52+WtT
ujruWXtflRWMz3lzDEPvHftGYjiy3LCfY0TxQ2Z3Pvxn5qDL/geb3TBG4acnqFcfNXSuzYOlOYF7
YrougS+BpplLbeWvedM+Oc0Yxo3sP4JeLrtIlO+1zprFQcFToyWgE/LbG364iZi74UgjwOsRYF5P
oFhLAEAfHkJmwyHa4Vn2IyrjVqsnSkkBSxqkoahIiz8QTkuU1QiPfev/DoQ2MXaZMmEoWpi5UYFU
oJtT4AOP9YR6dr1wqswOxh0ksFMM7++YFm0BUVPwq4R2e5+/BstM0rZGZbeQBycKT2BieywrI0Oh
7ferRHuQ8oWIS1WPx4OUpI0hwx2JsBNoZ2jM3eXNZTBQkwBu5iBSqSx1Ftm8QkmnRiU5tHYOBEfp
1PZV3EzNcg+T0XcPwSB1hzAOVI3iNnrKipl/BBbt0w5VFWKfP/TYKPZ+EQ0Jm8lduPT88LMk4TsA
w58D0v4Mqe3o+kMqaxRMy3nBd2BgTSIDdR/aYwEuD3K+djlDhIT8tYymFNtHk0zT96Kf6SkEcJ5E
wFtzVGXa9wVXQLS9IYEvWBCKEBZ5gpXndeIsHC7m4X7s7DorBHsxuNcD7Cd3FspKpGbAP8CV5mwR
5adY6XXs13Y2A8/K2OCU2cB6LCzhUiYeLISnou8eS2bl+5b508ErrQdY9gAKwnCNBGj18Uwpcnv7
rrJrRHbjbnEVhcvD9a80cM5jZaJ0gsXJWvgjh2wh/22NeAWWfMnqzhtRbMl70NWpY4ImcL+OST4P
N2ATVqwC/3kpsK4MEHQSrJ0EhfOSuUfZqXJxELPAf6tnclG6hJle7Jpw2cke8vHJHfIdYLBL0ODx
Czzzza/Uj6I79a12Mwe5mHF9HYseaSD+Rj+ZlrfAc1M5DdhuQICFDE44SBNuBTc6mV3kwz2smknn
iF9NWbLdBKdhOuOnm0fEAigB9wq78ndYdNkB+y4qVEHXN1Y/8OSXULjCROyVqcyheRVkUYm14IOh
iLjx4n3JK8RvC6FA3CUAM8aw9oPPbkEIDmOxx57B01GVfwQ9kpUIJJ+v6hRYUh47echSPZFbT+FG
BBnq7ZCJVDHFJtuV9nhtTNjFQ149OA3iKTJ+424HQbESjwQaz0Vy+9rQ+WGUbrjPqXVhuvPvVX+o
Zg9lICEK9bT8DkB5TQo5AgoDXWAPg6vr6NiEfpd4fKIogOnSA3f4lVjfy6C8dPgJY8a0PHnwxsaB
Ic/GWHSnSPEdwn/34Lb7gbB+3wXFRwfRb9zUmu891HyI+B0MQPledGqHElv7CBUD0toacJdGHKeD
gJBhfcoQkCM+8/oYmcoth9kZhUe7N1BmfwRSHOyuOUHDG4uFlGk4OD9l0x7sQL5VESQ5oYE+yHOx
Utn9Lizz+6Bqfgvx0CIk3vEqgK3On2+WCrtssM1D58A2ZBwm4rYoc4Blq+EUeUU6UbKDYgH+YpTE
SyMDjY+ZxrhpFpXNks27XMjU8vOrK7wa/mTw+SGfnlyI+dNlzs9eZP32/KZIHA0yoAbSFQxPPacn
S7h/SBmVp/oNVQq+8YKRFCkIZCHOdJ97+t6oyaTWxI+uA8FROF7nqA0Q8873c8GD1Mu7JdE9jHE2
IlCESDl9EsaF7mp0+2SCjBkrKtQg2PAivMRg8WicE1RyVO0LPIQoCuKupWLGaCfJobR7FBINkpFQ
ZObRUOxGgXW9m/ST7iKe+KP1bWwgWW2WgK0xAqTDow3BhPPhU3/ayc4esXk/5suc8YYjTQ3xJy3d
cGgt/ydlKBJU6AmMQkHuFS+qRCxhe78URKZ+w/fVbHu3cez2VevzzBvnIR39pkwgkDFJpOmSosLn
q6B9NhLP+9F59NjNQ7hbUCMxrfPmV8Gjd0sPb3YpPgpRfOsRLtyt9VbdQkDJVplLZKNKRBNGqMXo
A5nAFm1m59swYyWCFe3mtl0eMw4jYwiYfC+C2onFOErUPQiqe9QXRGkH8FHucEe9AL6osk0KD/R3
IRye6kDfRQtM8yhKACgUhS+8MUGCVKT+UPHMEra9m0bve+3fapTBqqZXn+cPVUScVMKZLwFVZG7+
IlD5Nuvq8MHOWb5bHDyHjY14r55yvE2Q8cE42zl4jdwHFKKEuAClJFGFypFdOoCjRaQp3gPXr2IC
AW4WVLrOKAwReEGgkAkXlL+QQJpgXWUp6jLopAG4s7527ZHPqBA6OqlruH3KlbxGQq5GbN3CfQHd
UhdhRaZzJWPNxh/M+BSaKAuCGfpm52BxYXFCPa0QcGzRHmcBTCfq05YH0K9CWTNBHXimqjozGS3Y
7eDy1C6DQ0Xt/Nbx47Cy93OOkJ/5c3vWJ5Rs8A8jay4j6z8Qi+iD3U/zDmUOwZULOpzcyka5yoml
vkDVm8EFCaGD2+is4qWep12BmCznDjakDnEFNahEGzx13NkVZQ2nKqoq7VDkbTnoOqygGuJPYQhf
iuvPYAUcCx5nBdhFWU1mzy7JXLUcorbH/rl0J980BL5hmUyhoVfjdM8wOUMCSj58J8Cr1ID6oahT
i7pebzmK4yLhq/OUOAxywRqqlFKpn2bM70qq5A/ukkO+1r+oAiXSVbfoWDAyq7E/1KJGDcnqRaEy
UYwEocik5wEkKlUKDeWOUhgdQqQNBkBrkpfv42WUNM9Qnpbuvc4ksFQGCd6IEWEdiW3LhQOUwb4U
8W+N39n7GpqjmAEbzaw6m5cQT0MQOre2rp7klC4okoNCaEsAhLId41G5VdJQWM5m56xy5h2nqOTx
gvh7MAZPqWuzRHN4bKzCRsW58H1BZYm95bXRUwsOBEzPjRhmoZqMoaglGgTwiN3ZS/fm2MNuCebf
4F1hL0Btz30pkYwq6hTHZvjd5f+Hp/NYbpzplu0TIQKm4KYEPeVtSxMEKYpAwXv39GeVvvvfQYe6
1RIJltk2M3f4o8GYegtF9NHVfBpvKvfSmv45ZVhCGKdS4nkhVV6zDUlqc9R6iglAVOcGU65Ve+Q9
3kLdqtBXeqO8lK9slItex4FlgbRphtke/62tNW9DUZ62yYw9NdlCN22fzL4tt8L3buCFITe6xQeI
SntnJvJZ+vmy6RL5WFjWSIdrKgKZZrukM/Vt5WLDXbJtf6CzSMupqsjsXD0zg5QdGi1R7GohnwAC
DHdmlwZNOC9rAzDgOtP0fTUmLvVemrdcuaICy+4JEpikBw0hNfNkJjOW0qbCZaYHEyHpOKasK0QR
JB2Lr8edWNHKzgBQJE1gaU61KU3jLfOjYVMJ/UEYBimDEPtqapcAezKtc3/GkJj9d23EjzXC3StD
j9EJNKxzljfJXRgn7KFD+3Nse7KYhGjbK8XRNMf3iqac2gfSAhTAuVvhw5JhIBdC+HXcuW+4vhfb
iLyNGyp9p38F4r6ICDTmEQykvprgv657+ZF19o8A9RZ4emYdS1sPd2Un72TMaYyKR9sQT3meTuvG
KHQaDuKKvZ7X06IAs0Vygl2vwd80tmEl/hlmo++dYT6LnCcdF+Fs89zBzoh57TTLsk1K5xtm/bZJ
2/yURwRA7XhpJBT82fQI0KP+YXKmF+NZnxyCQNIAM89xb8B9q8HzVzY6GSuvsV5HTZmEqM1X/SS6
lWNZbeB2iAdJj9g9Q34wsWNtFYUUoICD5muvzpVhvM+8JtwQVdA21ze+5jyEJR7YDv0hqJUoSTzc
2X09bZ3M5MYhoJz0F1O6xS5O0dtFyBpJOQg9RYQ8RUYvQoseS2Pw10WSP8jGRxZbuPMqHvH/0BGe
6Jz4+6Kpfgbpr0aJSnWB2MhRC03nTjPJa4wlCvA62SrJzXltR/FT6taX0cugZLdOdAynZp/G77U9
WIH009Pi6aAyOvdoyikJnLAA7jooWWek6qgSuane7vSCHoHdWQNuAfi0SKmY+Mcwnl6mPoZCNHho
YZplspp91z+A9DkUCwxqoCN3YW2/YHKypYbUtbAo05wfc2uc92bP9+sheUm1MTu19XRG+lAei7E1
QEzkd9EUFZhKH4T51KzqCiu34A+CZtLpiLSts/WxfvBq5W5qc35yplRpOOmKDMBda4ACwgoR96x4
tci2tNKNOG1ynfhFuTY6QKYmnWsPBuvOt10XsGT42bdUBiqfOlpL4rGqECHxVNqZRTYwxpnkN07y
x2mT98eO8s06LWSy6co6pxfVACVY6nJNffXD1VN3DUCp3cd5f021eUUQAuN1GrWdS5q9sSTW313i
ftWGOOtFSiPQ4CoYU2wcoNdXGyHiAKrCxhZ8x5fYHQwpRKeMIkYSmQ7ZOmA3os9649gbUl/9FBjL
6AbJDJktpH2812Hb+RZ3yyKpRo7IPSLxP+/nSQf5hPx6pEtt63LTx26nkf2uJTx5IKf2q6U6ojVY
moDzTnHXqZ7kAj5dd325deZErtMx3gP7UvXezD81/dVb5voIj+C+sGykE60Ps2jPrki3ZUbII6Kl
JlKhRlrXsBtLPEnsoi+gm6hhi6gOwoEWcCa9NtDDPltriR/4dd9TxqTWLeP4a3Kt8eh5y36pKUXl
QBzaZFwnA5YPEHbmbWspJuYXxIT9CXh6/KGxQV5rsJDNzO6aNrFWVope+WQQ2+vZtPZmbHPiv0ZJ
mJw8NC690k/XcNaphnFZgEU7O9lCF61kAiOY85L70zYXzVtVWXJFq+IDVlaNeJBOob+5TyHWrRtv
VUw5UCqEroJG4MoyWSLefnG7aVk1sp4gWUIYdOarPg6svTXcxoLKaxyecL3tevG6BHVWigJo2q2q
uSoCP/O/Ct1nR3RZrpuweo88H9kaF8BR2ROCxTawNbM/6o02B5CeHiBwf9LKpmkwumsQfU6QQeEb
EAdad7ONe87yLw+otT+82rn+W6cipUTFtINBTvsqa3yKnukm0rTAdcov0xng0ThJgCmQ27ErR+QJ
SsBlDlTxziVDAGWmIWOZkfg69FIV6f4nKTMezVdtodZ8jCEE+5n7PQn9WxML0yLm5ckcmk85OQTy
tf3lJM27x7lGNDFdtROaqBBq0ZCStyKBEAqeGiFeC3SkOXZbSesGhKj3iHa+sU1gLVGaOJZeM2yj
binXtVMfM4FVkml/apKYplzJSpKPrVI/5yqPG+rGd+jg3ZskVzkdxHF8KJt2G/oUq522eXeisgr6
BRs1ehIbB5x/3VmkEYtv3i+gjMBWYjgBlWtVf5YUwNZNMZqrZYyPuta/tq2IgmW086AsoxdI2Nfh
aJWRH6CJhsaLFVglmql+js5P6K28mAxxopYU4kXYUMgTZnVouvGo5Rh0R8TJCqz/rbCqbWmNyY4J
Bo+hoJkFb+QQuebBKcE4AXwMZJdz6lzt1xyOXrwDU/epG3m6T8YX3Z4prcm+2InoYe6qYlt2yGiG
Ut9Vtr6WCQjQPCoscNT2LoM5S5jAAjiWcSEbNvZ6asKytF6qrPiWS9sjCB9eKDyZG6dO934fkxOM
Ts+Yiw6mnlasLb26j4AdLgb2uW42DdvOOI1QcPHw91YJwljrKKQb7b9CNAB19GG9gE2wpuZq1FFN
WtucwDAvq5BQZACyG7hltwRW6CFl5HCwPOt+Kt17YJXVnkx0q7PBQQEslxqR9tbNOV2jcL4b/Hxj
+vU2Tpcvk6lVgJO+6SQEbvsAIhCsfKK9oSyr6gV1YEN5DkDtUbi2i4fI8/ZR7/8WcCeCXtU59YnO
SWuQOvkgLf2ketL7e7EY2X6q69+qXM8NGJgOyFHWf4We4R7ibgwYrVFw0T1J+hHdAIoPq2W6M9O2
3NVWM27MASG9qWx2k/eGvo5HodT5l5sAonRUDEjXEdCdrpVOFblYqoOZ0wgeuRGhk8en1nLeqhCT
Vyy/bUp6DdZjoZrrPYVRfqw633gxBy9SaxEkfWqtRyeoUJFcmS3efph7upwmaUm/bDR/A5ZeP3bE
JR7QBq0i6kZz6kcIj7EFusciiq2YFSIy5SCVk/pA2T6kVWPYfbtxR6c8QA4vAw3IOpc5B3DCe2th
Np7MrmZYC7MRKBXgF23tluX3dpOXu9Gk+CUJQhenT4+LBxuGCWtMerEqaowjkNhkQUEKsk5Nu2/t
JKKET9L90nZ8db3eR4M+egBRyrXFnFINLIOhdrWNSAkdPFe7GDEZIRq8GoNInGCi5JUW+4IC3CZF
DdWDUgleF1UDuqhre3ApuLTD3rGogxTy1abIQPo0r7rRTdd6g0h3Roc5yOu5hPNLl6mqKDxpyTmP
Zz8w56lhmIbLFY9FQO10XoM8PrgL1CME9dCKza9NKdRDuGjDLtQwdVDIK6NkJk2FqqxK0Y1w2CNL
1K9ghL/R4IExKH/6bSFQysMnlONJn9SxJTCTubfGKveoMBcvTdRes8mz11VWraJxok6bOPf4t3jt
gmdl1EEaOL51Z0ZFsUllRV2pfBSDwsR3eMds1IOWMoLeNDqCBXYMENU/tml37NDZz6u6Qd5+OQoP
KW7lkwKymffcWO71GdGEMrGzzWB5d73nbkIvO8A8CxzEWE5tX8/gCSq0QWpAga4t321TzoFhFP3W
TuNXBg+cyNcW9oelbOR8JoWCGO8M6DSiDpa0w3Ox4OILW3+uNK52OHXbYczXIfraIb20xC2OtE1Q
Mwp5uKJX4xvgzjkVlVrKchPjh9i4fIifYiLDVVpAYPSn7JKF46+RE281pngrEbtKUAFeJ+P8hNNj
z5NEbj3H1ANj0ILQ0e4Ht/zo1BAUNCERGkCAAPt1m43owbSDtKWQA3Eo6MLpUY7lWwXSyY839tAN
m6w1lhPjh+4z/zkS/m8jJ4X2TL+d1L9PJjNwSLhrndlMtnSZtKKdER8dgyKlide2RIUCTKQxOYiz
0t4QS/RSl2Mga/NxQd4kDz2GZbzqcTivyA4+1GvYbv8+6D4bEB28JvsGJLtjctQFlVUbe+mtgbTe
o6KEkJWeftDSPtJe8YLEDEeKjd6Pv/TbzGxfp0HuypDgXogFIsuIMyW94yj2gRYqMoshvwE50dJn
1ydxSBrai7mcl8BpPBIoynmrHJmrSERNANSJ21KSiebV3Uyj/KicQOczy8b6MmUBUUGgbm3NJQzt
7JBrxQO7qQcdNSaQdLRVxiG+GpbY6Qz08MjSPeurl/Vdkyafi86V7936cbQnYNTWcEUallaWAcfZ
GcvnrurKwIsrbd1yOPVQMWcZcbgFVvbdL8YRxh+Sr9knUr+Yvp5otILEoxtEjbrQVpKmUNnn4uAU
8YPVT/VdqA2k6MkYAkAL96HNk0MLK9Z+aJebuU/awHMi0MeUgny6e6RPD2KIpmCyC+qz+QnlKL8r
DLicuAenMLZGQz8+GYEuDZWM15ZlYdIJZDbLCLvSADrLfJtb+VFY+XtuUgqSKSCySNxLshE9JKL0
DPxzbMd3nY+6tnWZkAQNpCnQqZZc6TmrN/QRVkPoggHrP3OxpFwnQ4AZ4uEXVKCkonAAzz4TM8cr
Sft/2/rxRBVy2vYloww0uv/AKYCMc4WXAxqE2Ix+Bp3Q3TVj8rDYkD7+rqc0/oWuDjOFZkRTxIfY
xqYPoXEH4UYNBWjXwl/uEhSuAnB3q2VYXrL8LRwm8YJKzBqCgxcg3k78bcQvve2h5k+GmLVUcxLg
z51dH+oGRmWZD/eGauv/PbIjXWvVuMXBIKVrKrIvg7kmQR+j4MTANxJXDmK+NN8Ool2TGprQed3G
nV77iriuQ/qiFLa2STtrV/jdgXLvE73/3yF2PuJofhVV9u7p1YFS+K+rl49jbUFBc1N0fsraWjep
2LT2q+G66cl32scmeiBfbDbmBAJ5ce41G2IwkMaOriGlD5+6hLq81OdEkzL1jB4JIiKbWVaXDhSS
DRpwAGCOkq7dbKo8v8ZNtQO+mn675ai8SvGYdi5yAQ7jZKSVM9qMKltMocnHFjrDuG3gh6wdVIcC
X8f1wMUguk0ji/qjQkNCDs4bkZJrgwN2+5iTOzoPdaRkaLvhMexGdmeK6yDyq09qR1Qj6RG3vnVk
vtqHhkLFjJwykZG4b0ifmHkxETN7+r0z6UPgyrhaL/EL0sHUr/y5WsmEVIZWsT2Q9vXFYwU2JlNI
iTYymLpkxkHBWCnfKm4zmifeTFUqrvFL0hLnXCmRgjEl9DCvM2rAflmmgZjB/mp2tp3dzlyZC/Ub
q3rTtO6+iBhOAGzp2bcpvKMK2q6E4370hXxoK3MNcNvcdozZW9erKBmA9VOKISJAecYiO82iQ4ci
T+9R357S7BVATIDKLOrf03g3FKWzNsbudbB1lJ6jcpUv8jFJ6ewmHpVDrW0BJzClZpCOyXUpds4C
pdq0qnfToMKAeNngdw9zDoYh8XDAsddcRz3CdpomiIR5X0ZeFTh6Jrd5eFcvubqoPbGkv1wsYb/J
4U6fJROLbL/fj1XyKvtoKynsrkq9vw6ifhqgf68YirZWEnEj8z+YOgZaPS7aYNFN7sjEAKlKX0hm
PONOE/2T7jE1kNL6mwt7h5d565KzI/0lqMWUYISMMx3VY1bjRIfEBMLQ6TWun+5iZJ2conrsRQiI
Rq+ONQknvcd2o9YVi4Hg7Ght/by8TR2wpqJZvjvTD+y0eSPjP2l5eC5FvKnjJ99MQ+StEcDuDBcq
EHpYBcyeZCoefQY4oSkYTE6WraPOf1KxKbLv3iraoC1mTY7YT6Z2XhI0c6b83wTycZhoVI0Nbcwe
4bGmrnkSj+p4rTsvRtscy26stn962/MCsGqceoIkCv2VaxMuhzrsWHMOijJ/8aK02kWuwOdPC6Vm
qm2ZZd37JlLYBjo8gwhT6jWEwnnLviAxba6F0wNbdZLzsHQlTQvKyfncoNOqLxeg3+9YRTSEuqyi
OS1+FqZ8rdzSvowtUwM9qrYIU1/stL/Vo4+HMIdX5OzmvQtEMqh6Q6wM/zJMFcylNPfe2vh+UFpV
Xn4apxojH1HW7ZPs2Rv56Oj9XtqR1t4YNk+qLBn35T4pqp03hx+FjL+NMr2SSlszUD3ISi3tdXMX
UVHvUBVFJCMLUK0T0HRxp9VEYWOa/E87yxkJh7L2yU3id1c++qEAkiViejkzLLb0oRPVwSqBrPrh
ewL3YmU4iEUKdF57tLiZPYjektQDy0G3HCFmZw0SI+R4ybfGR8Uzo+AB0uhVtuEvZuJGB+JNTtZG
UMGf62JvWpsiA2ZnuHuKJVMl0Z9BRrJwy1NFJRVWq1gJIpagaxMUZJHXS/wMqcU8eZsWkw5Q8a1r
WEp12GY2MHHpV/dtXu+cYrgPkdu1Japfs3kHhfbRFd27D1iBUZY1TOZV2zIXhNL2UtOgEx1tm4Zi
Wv0zeaj1xyZIOloPTGB8DZlZASwSwGOsOj8z8hMMAoihD0tcRnp1QAKhHNT+VhA/woJ0WqYgY4qu
e4/BqCH5Rc+aaV0r5VO8wfsqpNkgf4hT8WlXjwni2RaF1qgTR4fKhc98o5XlgLRzwv6JcjZ98e7B
0T8jP6NVTP3EXhZmMWaIuEXlGnhFylGp0Hyh042VD8wMw10gyjz1NlYCnnswm/KCwB7cRrdct5pG
xaDPLNI1wvpqNlFHKG9IKBzCTL6kFeahkx5KB+SX8zCuAQoyKQB63Nrx8mNbQnz0jmNTJ8iLCPqm
XUW3FcRCM5fjJlIYQYrCO38wN21T2odtr2GCDA3h3BCdMl2zme5XQoIulmfGICPJvqTunjht5xrz
nSDpzpY73xLykPrWIZpbkkA/ttb0VkEO1d2hzYbXgpyJRguFEI96CdBOxN8igKGdv+uF+2EvpE0M
hFmBCAfn1mmfddxnx6GLBqZu+NYm7ctp0489NgWGTmd55qNV0xz2qCbkQ7Pp0lHcMRmpMAvUPBOO
rce4CQQzFjDSza5q4C5kQ3iqxNA+OADYQjNh8FsMOrfV1mOa6yi1aHeJ3hhMwMB9hA2j0qI54TA4
SU4veABuBZHARVNCK1BZhpgK81nCOAZesdITyswLUzUZxzEStCAqDt6nhOzmDV9uTq/e5bMG3P6P
LvVokKcxkwz04tj2/UaOCxjAzsre+lxyZijZJb3uw7wJP4ARU8bw36XFWDNjRFYxrGdgLd0XpCks
sdYSsUCYocYQzMby2JRgidDzW5kjhiUdn2sXbGYeJU9jScPRoyslHEJfTnAckSww2UqBw6m4el33
6gEYCAyuAtRd5ol29Y3ZrFz9Snv2hU71ry81PiOvNCb3IAotxvilBWhAedMzbIyTyjOqa54bix1d
FFLsMoWsiby56JAu0a1d4vrMj6GJC3o03giAoQUD19OlXWdWeF8NpI+4vGa5eo7u/ess2vuuja6m
qqyNLkCKyeEORNYx842NM0eASUtvvTjkaLRKGttCY4ZZu3B89X0Pr3HFSIebP3v5qhqqYyYR+B27
eisq9OkJLM1AMxCTC8UBygMM7oFUpbOt7hm9sUcGwb0hAnRhypezJQIN3BokVz5o1GBarLZezEE9
xgruUD9rmjh1qhNAt4EyAeJAEPviLQXhX9A7KIlVzOhg/G/p+G+mY70x6uERIBRZDQUbS0xXcEGk
Uc6+cD16cvq1pKWrvtqO9aSgbn2LGP7EzBJIt95IG92Zz2XmXKZkOdMvoPahb/WOxrnnvpS1cymE
vGhhcYFsTPo6P1lT9k+rhptn+1+DnE86vtmerctMsJHV83VuPrXR/XQa59Rq2Mpuvpph9ZV2xtX3
UuSZOmyP+9UK7cdthu+hYkhC1265cZcqHm5ZOXzXbRekk3zSTffQlUBB8uyCZO5FfUX57irRlZ+d
D2ka56acr5VbXNq6edPiG8mWU/fPcSWvY5NdUhUN6iDExpvFsOLY4KvI7zI8C0hrzNxybazkgkrz
bQbsGwq6kmqcQXLxlugaUrArVSTfxdGqTlMqoV0WLKX2YMvwR/2yuzAB2Ye1kyLBP6IrjQeI4+Gc
cFMI5MarWecXRtYBLrPeIMaqtvoV8OFKH/X3dpnOc9fdrL69X2YXmG3+q/69hPo/CWp3Fhf1EomW
foryMczM6+T256SpfkVKD01D49gar0iGn1ECuM9U6FbkF/U9iZRonxQPseH/IJ9xqedRiVddolQl
195TsaSfBhDtYjoTTV17SmueNOlymrA/3R/1denhoo7+Vi+0g3oJo4i2uuUcjUpc3Lk/d2iuFLV3
TPLl72cTx/8xYxfoZkm0k+7N1vh050e07L/Uj1jWcm7pERKdvJQ2TyKnM6PrLo4DctH+Mkr/R3bd
t/q8XNqAQZGPRRehfJuf/ls+FnyylitzV28NA2+89GxU9Owq8+ojk933C7LM4026NNWYh8uFOEs2
lFbbbdYcpBIEvnW59kl8Rfk1omgFGTeqHpnIeqE5AlzfGRihxuxW3gS26ynO/Z3aPHUW+qz9XKyv
/+2n2vBlcT9K2sYoyK+yZHpuM/rQHAZ1KNQOqF/VuxywyXhYyv7RZgre3++zRFrTn9OkOdYtPkKp
UbAAahHIOi/28pXE4tXgr36WXKjQXO6mTPyoNexDTqCrbnd+aPLqa0nFpUi5zNGYv9fGDcnfH2BW
X4AswYhFO7+d91pSfrWjcWna7n2y/wELe3VDiNPdyoJ7ZRqPam+XiIXlAVqm5vgX9Q7wcGnzz9NN
16h34udFsyb+6wYo4wxDHOlcZILw1aJYy9wokrg6Y3ya+lX1ZwzjS6jGZvGsRvijvqbW+FKM4M+T
lKGnPKX6eFGLzlrMDDs9vo7xfCUsXUHNeQ81pshG1t/KqIejInlvI7C1pMwLAr/lm/4P8K4Lwkg3
YYqvRZuujXidy/pdxitWhSlwnf4pzemGJP/FNHl/Lb0AvN7NE/DJJT4aMlwzxoTRntllGrITYgFr
S+Mso9w8GA6qaMYl4n6ot2f2yiV6G4X1bUvQqUt9H8b/XSoKUCfT9T8ak5ZV1EXXcuy+1SdrNUN1
Lnda99+KmG1/yzUjmJHhG2IeK2cWelrZ9z2SyH+rzWyKm1ooRsiUU/qtNvHvonBh/D7/W7Km9X8E
mzyWBbwfdqS3v2YzIf5JEC73YI1wxxkUuRIifwaEe02b6Ko22OUwl8yPgR7+WI09FDGU6Uv9Lh7H
W7vkl6SFsBL25bYp6WTNM8ahvHiz9tNnj0IWb8oFVJqFC5Ff9VZZbkuMN5OaxCrPMmaOgbv2eSuI
SQQCuBs3/x2c1Tyj+YIdbeEr0WtcKxNmtUxvztuzvxyUgVNPmCTVQxJRHGZRlUlSH72b0stQHJjt
cdbZXGfk3kYZsbZ8FRmyIJ3AOkXcb456tVz1fry62SZ36o90nsl5+TyGYV+0zNkwxufUdNMNfuuF
0jFOskgwYfs5zD91Fh2yEzn/3FFQi0+iia8CJ0rJ6SLAUCnSiKpAYREb0Z/V6hta/V2UVz2VTGOx
v9QBaebwZziaBqhj/iU5OpPe/YQkSi6qsZR/7X65KgupzIP6mujJRf192hTWs2OMb3/eRRm3ofW+
/vyNbjzVWfhRYX+UU6A+Ko3uG4bSWZ0v9T70W7aG9HdhBCd+QINumM5/v6pWRj1aCEMIwOgztvhS
6tkFTMlL674j//wDovCLKYYPZU8Kb0YXdFIxxM1RHbGk0K9DPt2K/LAI/exPIdwEbneKrlxf2Fu5
s5P0v281iUZIVvy21cBL0T9SP6duc6hs1Ww1TwloudiQfz7CMWhned/KliUftlv/U2e0YvvU0s61
/kES5d8jkHiNTZdeOvvCtL99JJCIYwmUd3NZSGVH1Ud00XouziMFjdoD/ZF01tffJ2cCGbwMnAqH
JGQk7fwaMXA156QtbB088Ctpy/tg/JkgdcfUWlHqfXSBLNTheFYfHsHGWxlRCZP5Q7lM11TyybJ6
Io7oV6apPS1O+PP3TXVpkV4C3xF4IfBjTo/6ljpyJBAPupHwCECj/pbmz4RnxT8j3tZjf7NQeVDr
N9SfVWK8muRKRhE+MzD+SgueYcLhTzXWtDRX8zSfpXoGdRXUe6QUUYbEWNdVt1UP+7/3NcNf3ePc
8Ku6ru/Uy4S+YaySRL+PF2wzu+PVGWK2yQkGzZPDe/4ZaPXifx/KbJ67noSeVfBj3EvrLjere7eU
9gR+Wq1WOrAFVDx086z52QvklFXTRB/KRuhSeTP3KYbqp4IIdVrrNLp67ruuNy//u63qVbIJHUmr
hzKNmBHoCrUX6sf1od8Xc7IrfePqCs5496Xsqgn2KBP1Jjace179YhcckD6+IKf3kZbGVRkuFR0C
lDJIfLPB5UHEJh6NE+WMDyM+KKsVMlanbT+V2cua5Efz/n+gpUyVupxWlh5tet/KIofmfzvRSfLq
BIRef/OqguuHVtqouT85YkJ5nyAEIw/Kdqi705vzgwQfoI5NHRK1GemvQ70zYpP+9y2ank1tPah1
/PvUhvkRVs99lsAOcu7U8c94pWJMP0PtWYvEhRj3z5FTuYXbjbKPZn4Z2XJVxzrVCe9ybd+W5jbV
GWDqnqhc/uTKPsfT9FK008fwy5gbpHRAmg5gCuQbvaOVWq1JFF/aUJ1EyGRiQqQFckuTRHf2Uv1S
AfxnpQcVtKpLx/A3MgcH65Pbf/ub0c7rZsIpt7nqhnx36pFKMSDMhXcGUXNJTJz6ZJNR+qdAvZsR
LzRejWur6VcK+kWWvzZEERGeumxc9NCt3ZBg+hcQcphOp9sJ4+9TzNfF98DhNPeu6vQa8TE3/a9J
DW0VQNAHu7g4YbNexHyfuu23cl4wmy9hT0c0Yw5W51yY63rOcbbGeU78bQdhQp0aM6m/VKoA1o/p
aP6xITf5e8/ekB+F88ZsqrM6N/99Tls75ogeqW+gVnAdh3+T1r2P9OJMHZyXShTUamksUkIkCfkZ
alHypBbKqlTcOWQPJmhhZfy1Qg0FHQ8qiNXR/1SmfsTGWbZ8nHUHoI746SCrJJdBX84oKV7N5V9v
gmBGDuQvGOwlznVOGIGrHUYCdZMD8Odi/p97Uae5tcKvrtgpT2lVyPYSyvKKjakSFJyAcgY9020s
0b3AF/hRcaCK2ULjc2yrf38mR5mHuW9fDEP+mQoyrNuEKWnM6ge9CYyV8q3LkF6nVd7iYRvGD+oa
zSu+rbxB0mBG1L1xaA/OzMZWxtHCP0fpvItBdIaR++VS61tBuD81IDNkZG0SwLdJ06PbVq9a0jxV
zWZg5tVlv82UrBJIO0jGE+JVRa39lCSQdPmvYNrPXmJ/+9XGIvBjGsYhAYWoDKEvbIZuu79hVP5q
ufbjW++yLdZGiQZWOJ/rziKklIRgmN6qu9fQ2PQL4+y1cDH/a4BT0yVdbhYe1cjqi5wAEhln9URj
RhFeaQZyIntGpTKPghbSAJue/1uQXwBk8dv71bdG3YifYeDHEZwe4ANMCTMbLhrrMZZbFe6oN1XP
q54RZsLayh30fcCoJDuE4y5/v6/Wdo7C34FeaGR/RmP6Vnob9VuZk14sPgLVs7+1gsmyG8LqkPnO
Y+e5tHrl3/djsulx7GmkMWmJe9mSqXvZf/+XPVpadIaccF32+Vie/5YEZ6+2HeV05HZQKIw4eVp5
B/X1EjLpWz25x+qor1Y/ACWihMzcQfVpof9clOf5O08RftUK+0cV5OVxSKUTZzWa2SPTEFauBc+I
5XXSAjn+6aZ+qG0oCQ/uq3KZTY1Dm5qvjCSIU6TO5l8Ul093iNyD4sZcKCtskUJ1NOjCPnn5O+2h
zzAFdQejovliSNJ/7qOdrnrMCbWHEwjArfr7DLy1r+K9uuCzmLZyRmyl42X/zKNHOpK7W+CSB/Vv
ddtHMk3PG68F7S9LD7dpz/wEElwO6EUFOwwQ+KzynQrBlD/IS++lqy9uCjdUTFD6+bTqYxR2+NMD
mQxnd+s/TBqyBrXFE/Q3fUbuIzH/Zd2p8VkzNjau9q4YPtU9UHdCfTXM9ls9AYc+50qMy4faFXX+
/rZgacZz5GmkhO5OoBMxV6h4q71RJ0mdG/CF/yxm/+L3rVAZsmVEwZHuObwf5Y2UP3P8/DKDR1Mf
BQ+u4gFA5YdwaSECkLFgPdRXq7E2GcPPVJyusii9Iq+n8JBp9O1s59Im/4X5aRge6P5tOtC1UW+d
fDzd6I1nq43JakfaD7gJK/2tqg1D50+6q61VPKTOy9/5Z20WmR4gsu3UqVPr5FaUsPijfgbJoHva
FAGyrhLGAtFFnVxoMj9qGSKwtdJWze6V91RBoYrry2xikAgQbr0/q9xbeVhVOBkCUNRnZR/nNtyB
6d79H1Pnsdw60mzrJ0IEvJnSk6IM5akJQhbeezz9+RL777h30L0lCiRhqrKyMpeR0CoJdx8f8dy8
StQtlOo78bUveGtbtVcxNiJxtu1TBv8d2w7SjX91EPnApkGqFcQRGkWrRlUh5f9LrGJ7vhugYEkS
rGAFYTHaizJFbQ9zOGbCshHSP8upeym79qQ2/T7s2K+zhkowkMDmJuaDONaYffzq5O9OV30V7N9o
vxBTmvcAXDQrc6DkRK+JffGEGXmEIt/82bIo42fwVVFPU/DVnbC2aZLhnOW43PsgmVKLXW6JuwdV
D3xRBZLff8inOCOGJgCFRxZSzfWuLqEkMpsXTf+SWAgk+lPREkCh7Z1EH1t13uLkXk4LZtPVp7po
6twJP3gaPO9Rgr0EIqsZ76YIwAbBTFFhclj+SYIbQgO/YJAeUYun/k64HII/WR4bz3/1+tc+JE4x
njuAJ72qvQfFSweEMIiTh7QhePAOSeTNLFvNmvckSfESlmaWPQUgrJY7j7LZ9Hybm0mdFEVb0qqn
ZZsum3cFFQ2PFrOkaSQcXy2vQQsgOMl2H+HTnx47MX/C1x5EHFmhZIrLdiaPhx0ydHCdtC95tFPS
fGkqfRigqQUwmcH6NXJjC5H6qLjjKzW6rqbE51YfiWpvndk4Sjz5L64glH9RNNR1mXESbyrN5n5q
NyoUNhnt+hQA++T2MzsxJD95evUhqbj8y0fLN4CF2fW1vZnB0UtdqlXx0cxYwTOqoi6LKR8bewYO
25SgKYM4A+sEY1O3Tcg1qDn23u8SLID6nKMmFL7mstNeIotifKKRcZ3H6KOqVjK8ZKEeHPeLpI92
fXErKwwSstde738gy3zlmN5a5lWefpm4Z8iJNB2nHxQ1IQ3ON9SefxtWaGxLPmyj+U43lmuXJ8sO
953itjuX9bNk60hElMMiij/FtJ9r7XNO1Td13MtCO2MhtQQ9Ta33Gbx0CRWyC5PdrCxwReQgblKA
vqj3shWTdUZmGEqjT0OKd/X/QpBMyLhUfvxuK6uSPNDlXvTxjC1PeqtP9rekbvJ8PIt4WnxIJRaM
yveUMkiaH60BvJSGP7okuYFfHUFY7rNeKrXdXxxQNQ8fFMEkSP4qCfWQ6XtFd/dS9qbj9J2O+ReY
2G8tsOGlZLd04fb6PB1b1lqPga44408b7zvfpBNm/MmvCYuq75SXiSqew/AGZvuE5sXSO6AN/FMB
XssD9UG+QoryUsBP1HM3Va+SJ8Nl/pot9xvwJ9uh9lbOTHJkCMJfSPCFfX4tKN9T/HwAiPblsQTZ
LEGI+m2SSsEfnC2o0XxYPB61AutdTvBuExbe7iDfOBf9n3QbstCTer7sFxDR/FUZNx3jBO7Jg5F8
D+2N2ivfZnRtf2vXe5TzlGqfoTWvGuhAPihyxr+O3CiE7Ar/U2OBRIr9fVYOA7FBKoaOEb/p5n0U
ckH82ofT0itR/OxqGsfh4Cn6txwrH+yRoNrUQ6WM2FaQcv1Dajo7uTJpShRsaeQcLC86+hGOhbw+
Oyy+jGM6TRfPZt2b/lxaKnIlU2jjTEHKysBLMZDQZP6Gb6MV3mRlutOL/iecufPcI1tt7yx3Ap1O
l1Z/tztqBxgF89gLHrtUNh2/fC/dc8aYL7UJdeX2xpi8beOTXufKt9xwcxjPueJtEoKnvEUd8esC
CiCrPyogcKGUtYyYgKVEzkklFUV7Boaz/7z83pZXf3qcKHmghfhUgAhuGPvjTMmSrD5jRPWAAVCS
usjr8pZYygkegHcoVsgWjiugcSz/kGbBE39K+wnSvua5P/JgzKT68gb3Oy4/x3B8kTupOs4ZUbWN
3HC5hMRzn6vxN8n+HVnPxk+jAjCJwfeS9IMIPOtZuZXnNPDk5Urlk9U8uxuAZXYNuz4V2HLyRUOY
vTvPVTGpyqj2fV6M69ylGONSpsw8StsMhP/d3BZaog17xLW4a5yKajZH5IkPMrLkCYLdZClsb0zV
u0o3qx6BbeRfCId9zQ11h44CTq9u6r48I3nxqZfpFyV50sCjZhhX2UYCQ/5khXkaoowKMmFAUtBl
s6kl6ucECh1+MBywH18LAUnEv1LjkvohZOSlXAH4YoPuFVSsiD26bCL/y0lt4fT1tL9r//u/XBWB
tiNko718tYxO01W/DHSMYjgpM6FzYop3jOjAn1+d5qWP2U/MPQq2g/ZT5Dsohx9SMpfX3QE6cU6m
SXdNKj/ROHyCM14VTY+LZyolC3odTLu8PEXQN/pu25IMFP3wKYdTF72ah8ZR0TSrrhJGoii+Q2iB
djh9g46ZQ2QMb3Qz+oMpzCrff8TDeDQUZSuhsCdpA3oVfVK21biakauU7s1shw8lSJz/snXfZ2ud
VecGbBusQCny0wD/izFmX3UsSxRDLss8ns/A099lwKUk2DUN9brXThJL5DWlV4lG7qZ22HGSYQwl
elXacJD5JBEY5d0f1dPXWC7dJ8zFKSONLWDbh9O+ZEDLKJWB7fj9eQqVjeZpr2NChjz9SLwrW+ca
UY4oyemcd5O2lLxqRdxO9M6L4tK/SNSQsJlxNoigK3zhEo785hHu00qGu/zucMgYTG9J/yAjdG6K
z+Eg36y0DHwZxBJXVC3/SBNg0f3BmFK8qNMl0EsdRTqtcLAgaLlPymB8mb722fjNRw2TZCj6R7kj
5mQ8eqjxy1RjLVbVRysfX+Vb5JNi7p8Ef7fM7nxIDNB2//cXOSM5QjMgQU43um+/y8QfkninG9mN
XMNyaBjfGhNKkIwKWQonW/9BXMpS1Q+5UUu9ptffB4DBxAbL9l9YEaqOdb0G2BMm8X6JGcFZU5tX
qTvVrFAyTtsG3KP1M7nBjyzBuPL+fMqEk+kQGPpPsK6MGZZvcgDl8S2dDpQduuAj3uaa/yE97KXr
Aejy0fdikFlf9mS9yrCzM3elpOEl5Ge1AB2qkOBS0Je/yWtNyNb/b+mO1HBklf5FpmlumV9R6b5X
3em/nrJbzn9TGX5NWX6JR4SEqquWl69ytOxIlxjRqluzUq6Yx/5Y1Ks8V927AT7RTF65fb0fftcv
DUrjeVU9hTbyTXry5VOApHkNuHMGysSCNYSbwgpvO3N87AFQl2W4KlQD9Un17EcX06OHTvYyWtpP
GCiX1PrqSHRlEcgDRlKlxLhfwrbOH5nafwIxkOCfsLB47mtKPoXlwie9tkg+8UerEVvrpqMcl5B+
Dz46DTBFIPyf6YZtOik3k7HI3ydNvwH1DgaffZt8qHyA4yXvfbGrpHRE/bsi22L7+ehV1MHn/MVD
EWFAG5XK8I3ZFF8gqbal790EJOneGL7OufurYqUx2KSWFJqTqnzT7MNEQ6XyECqpqisMhgvmQsS6
+TNkl4o132c92tuui0/yFmCzlAmda5wH1N/aeyITaYZzHVUKmt2uQZPAYI+MEi277uTZxXFGTryR
Db68mJklbQ/UbIjypV1/w0RiD8Yuypxe5OHIOfhJcZgajGjloITtbzs2j7aF4ynXKwexObs6I97e
RvKk0VWU2yP3LIQE4BCo0Xd+C6k+sgupZ2wAPffUFu69HVcAUvhMy2yegXrAtKMaU/Nw5ih+bDSZ
axOW5OOfXP04RhcngvjEGcqZWjM3rIN0HYfg64m7yGZ9q31ztDLcYPv8127L74K02NWDc6AClue6
ZS0WpW0UDtujWqIzlqqfUkdOLbpftB57WEdqgB4RBReJ8P8moftOQF+is0zYjgINIAB438gRYHpE
4KeeezYhVcnPshbJ3HZcCPwq5mmQRSJ/AZcMiXOfZXQVSnI7vilwh2dp0fsttYc+OrAYnKRnFIC+
IgvKvmSm6vUt2jio3324xrkU+BdNAZm+0nCQZWOwuIXKhJ+Qg6zEkpnP91EB1zVoP2RZMzx6DB4W
OmF9u5SYlnIrDa4KXB0+H4+ypVK5r9LmLGlZ1p+yK5XNQ5NPt4pWb2R/JqVdaYbSqr+1IUq76brC
nkyhgNEOxVfptcAUYmTV2oMUV4R/3aTKRXo1GWSsxtef/pWIhX3ROB8laqY08qRvKIUb29Yf4oDq
JbVgaSFIYUT+rUAtBhpbTVoM8jc5Wdm+yN5P87d9OHxIs04H3iBNXtt8BQD+snQv5enq70nU/Ep2
IlrmroFSQ3wVFIqB/IRbGOulaERRRXo50pnOtQnBk+Y0l3yXcOprd+kaLX1ghO/jwqIeTBGGUov0
hwk69DSC8iUJ9vly9mVOIkMqJEfI4JKusohtkg8hErdZIDKIaOGzVEK3kLKNmmZfUq5rdahj2XgY
rR5At/sgnyANGbkXCRqVtkZZmEdQpdmvPJ5ZbY510u2lPL7cW2n4eD2A7r54XvZ4PDfTn1/a4UOu
U1qJGhiNQgSmQrgpKTmT4f0uBT+7ytbDZDzIHnLZNM6j+zAmf0uRoau6Jyk0xMgxOaV3Lx8unyib
/zENdnbdHtuITigFfGkfhbH6lGQF+iDtwSzDnZSt5InJHfNEsxArGp7ssbIBH5qMU+5ZNSkXHait
PM44G/b0UY86XVPptA5N9qU0VKtEfyHCWwxB6065TTLlbe6p7BnN3fLIAbFfuhgi6X95qwC7CA97
f1KOsljOTFE7jd+c4VEmt7wEsf8rVZ2r7HIlzZHZGyh4tpAGS8MqcRn04fyBJTIa5z+yKroZZaT5
rVPVl5DGPfJ9SFOqn8v0WwJFqJ5mz36V1ACGOA1BolUqte43XYkeI7jPkmJ24/wwNpAxO2WLTuTN
0uWR7NBH0jUpPyK5CukLVo40YyCT21f5ekP7t4KbQ3cC64O6R/sHmPOguvUh8Fsotu2fNPjDEVRu
9CmdFokahd2+Ixst67ZuaRtn8s9SJZSRJzNLyoulMiEJ0SK0Q05DCTILPn21fxEYh+9hvFM/ydOp
IxBfzBd5F61ddmXFRX42q2if5eNB/rZgx8AShA56zpyLwJbk2/A/ABYMvcz/Xp6YTNyxegjC8a1O
w72Zu8cCJTdNZBBe5EOlSFnEzsWbEBghyMipyesycer+E9zrk7Ef7elbuvEyueQPgsWRqsb813nJ
ChfqR5ljhUaPnnPBFuJbvrfq9G1YelBZABgLQE4+Vw6QPYuAqlJxu+rTf2ETwG+vBm9y5tHk3bUo
as3U3uXmyzPSQH9t5bvlQ6wihcPhcxDIG1nkpDg8lAXm1jVUQI9Gd8Vjy7+kBOUwQpZ2B9Ix6YyJ
Cvs0qUA2jN3S7+7KMt24Rgy2RP9Jac35xLU0OYd+es3ZekEhO9CzQP9XB2IY/8Cb+/FAH4Pwzujy
jfQCks76CZV5E1kONEOX8dR8S+UqNCAqrcxsPJINAKYFRiOb8cy9mBU0EeqHUmZfLqDWm23Vqbgs
kyszoBAvok3iGPssDA91h9/pZwTWMGBCjxI6CaXt8O9flK8v0FP/Nd+d/kkeifxdhoX8m6ACOjvF
XWjLI6DoPTV0ER1Khb2444h12knwNDKsBO0n4VsENptKuZefOw14C1kT/KB3875uqwOkigUjKOFG
Yr+EEG82zi2gHllxa7TzFLd8NHPnW7qi8pr0TKQ7aivGvcYEm/MeZeZqaeyXuXGLYvpO1lyJActu
uFaLqwYykPfKeIkj+7dL+93sjkcBXskwcK0EcnF3kHE7p9YFsTMkNrhigroGALHnDpVtcERLZRf3
3FRZ9Lx5n2bZMUyKq29+87BfZB0oZJ2RSQRdKdygdLqZc3Md595eFjbZgssXymSROdBAjOu4bbDf
5A5Lx0P+lUM839vWdEJkegtgTxAAdEkELLCTKrB0W6KBQl1ur8XkraAQIaNXGmaaFCqj+b02jdto
uMDtpqHOqsCfpAUktUyzs+/qAOUKSZJJWaVx0WvkSMZv39mPkWJ/y0lKKMDugHFirWelv7UzXAhH
5SJ3Uq7St91f21Kvqrs8QDm8iH36JhaqOP97u2o+Gqg+yxpklwPgztu8H1B2yn+rMHi0U/d+qkqU
JqXJNSxJg4OyyjxgKkbfRKamLDuB1YKiIxEp/0CIIf/zGANVkJsq5ynDfZDh6O4txX6RB9dP96mn
PFtJsoHjhOlK+UbclZjLngVS+Xihp7aiYLm04pYgJ0ul2zBdp3XPvge43NcC3KDYiTzEvnaskyzd
UrN1BZBTdCOQ2X/gDbQ9N1U4nQUkBt/jU+BJ4Zh8NjUcVDBhjI2uwxClNNaKTRuFjEOApyZW9W3+
JNFJdyTVsO6l/iB7TFn4UtioXhs/dWb2JSvOqDsver3Uf6SSIskvMPZVEo/PS7GGtwxaLmEafSme
dMF+x/TutFscwxFe+FED7fV/AVLughbWf2tkz74lJ5O7KxGSHhe+4v7Jr/SfFoUUYPjT1QQ7x/O2
oY8ZOnok9OdklC5pHvXzMEKwgK6BtKhkxBKuIbD6K7mjS1ySVkcTtCt/CpfelCCbFhRU4rMlCeZH
qaVLTuO55MbOHOwGP7+RbgLkse8hItUus/wpMv4kqsk8atzhrbEf5cYuD0+G5GyEAmKRptlcwOLv
8iU5kzP/b3HDnuPFbDEcAUygKieZhZKlLAGOhp4cWhreke4nDb2jZTnPAvJelj8ikGCD1X6vtepn
mDJzlPZP88LHycOclccmOw2BvusNnNS62ErxS56LPoc0VP6lO6FnHwvL3MlHyn9ZYwCfpTiCYAWD
U+5q45q3rl5sltnnwLPNoNixh5CnJJe5jC9iFUxRdJl+A6PZxcmwvFXePjBh1cq5TJBKZOzJBMmE
U6plWGsQ8JlSSvzklc7zkjBG1Uo+UWqEUeweEchaWjYyI5euuIXdAoK5KA7zaOQ5IT3wJS3Tqike
HCuFF+gdB1shy6cPQg7lsVLKMUqffM8HadW0tnntqdhrGMbHVKvYpZI5CGNG/avrij5FaH1FLtip
brwM3GjdqHddAKgUeOjY53cKqnORrP1oSHIrhx+fJRR/YfZWBSaD4vVSII9m/vQsrzahZyCYiZ8K
dLr7anTWeXNRiuYtqeKf2vWvy2fZjHioI2hzztBLSKNYh92ivMstbHvy6clCRlPtyy+vm8H0sddS
9W1hWDeQKD9nwf/64VuJDxKNzJY8US4swElZaZVdtJXepfTQ5fKXxqTXvTfDVmK0/CpZxXPfqwv8
ZA57YuS84kF/1tTfJVqnc/qa6oj+/VvtK+i6KEzcCCxm6ZGZAZW21nqSD5R0QCB4tGqefHZxMu0k
AMl0lGUX0XVqTNmzNEDluAIJucwES0EpUxYSQZAbbbFVIvckewZ5n+wYQb0ekrLCSZgnL6EvGoar
h/+AC6KSbah0/jxk4TD+RFui+JXJKLmVm+6qtP62xxgaPFpnPAeJGB0cARmgguVrk4OpY6NXovH1
v2Ai+YRgYC0UXeOsuf0PZiRXk4XGpQ3tpWUZ5WgvOTOWPeMSZq26Xnd9fDdO8e9/S3ocuNeR1zVT
wyirfjSGDLNr9mfh/Cephpylkz4FXfkkqwuFpQNFuL1MDzkM27lfgPesOXKgxA43xWLA0wHmUwWQ
XKJJbyuWOgFhSbwpJ3fTDMT/roQzTds2wvebvEWP0g3S9yCkCdMc6wbhEr7km+RE9ME6JGADTNtD
cOLpX1Al6QqKa0ZbdCiq2xGYbju8Fdr0R2n8yv1mB/4hu0JJ+7wIpZcuvm89SqDynPywuW8MVEIl
DuuwLhjlqg/yvu5QweZK2GOMSc9+Y0mK6qg/onC4kw6jRAp5WHiSvSI/LCcD+WzJg0xX+7GQHOqC
xxwwhgA26qK9M2vM7DzWQl/s8uzxQYaj/LdAnWSQywB2FDRZAmXTVnhxkYHIAQvkN+8ElYQKPQU5
QftCo3or4Ir1OkVRBtd/ZYfan7HliLfyyCVv7Z3u2LXjbulKfyhB9i79blmNBPMYnAtDf19Oy0yn
z7aMb2xo56nVAbjlDiF++rPS0BWjVygLvfRpc6mAU1tOp6TclkyWFY0W1CjRuD/HHYdq5sxu0EjA
uc83SqA4R91XHhA91jdt4COOWSioNPaVuS716tcKrfzB1tDAj9VjVhb+HbZRcAAUHCuc3N12DjpS
yDWi5Qr0xiw+VWA9F6dOd3lc11vHxQnZ9Op40yVqto8GE2cJfdo3A5i2IB/io+LXCqLU3Wqc8+CC
nDwjbXgIQZtRnXGRDt6ZRlCeCqDxOhDZSVWG59DQfq1SU46lmaJnCHxtW4TlycSL7Dj6iagOG4gb
NZm7G0GhjPoNyL33urvTuYAVmkfYr2BnsY17/5hloBH1oQwv2tCsYgfddUyHIYohXRpa0NT8tDfR
BuekFcQxic/2vemP5o1WjqC4Ous+ThURD/d2qdE+Zn5v7YwMkKNab6241BGLiK01Gz6EWleOkgN9
bx+1TK83muOhGQgvBA4+hrSKXrymfW2s5qC9xins6cGZD2E3aOxS4YWw8ffRALpvRuO+qanw2Fjq
7ApJkVBwSDeYRY63E+CUQks3fVP9pKhgpeWEkpvKvcaAcYNol7qCdNoDmu43RoN4TTZkw6oupx6Z
UJcOuhOfjIlmrW0W+dZWQns9YVKLIQ1xpYUfag/Bi6F5m9ZAXT5PX1B4QcosN+6ztD8m0WSuPHyg
0YF2HzXPGDiu/u7s9A4qoYbSPETLQdPXFumb2k9fhjuecatCIC804q1evyg0taMkuumcclwDOToj
6v+ioUK46tyBN6PRr1j2Yaiin7wOcbfqsidEb1Op/Ocbp3L2SeLWpHHwoNBp0ogGE9eXmS9qAMtz
bhTUq+G2d+obWiGkcaPXboZI7VaIae+aqHj1hfxiIAdSVfhUMBUMD5Uo3+3S8+zDw1RU4gPOt2JY
EsKQpZLc0Cf3EFWO+wSy8ww/d+6VSwERe1Cp9aQK8P04OCYGgyZFuyCcIDZq5rGZ9fGEaCxROoXO
rcNCQ4zgM+xb7Q7aNkWZKQiOHTMg8PpNb35ipmzvWkiBwnY/kaxtx6+gm88u69gqMjuwYWUNEEwf
D2ptISRWlGfXAbbtW5O68zuCaebH6OhYM6YTeXNytDTdKQnKfz4ReRWjZ7kV5X3HZ4VSLA11cbVY
KYb9Ps3pvVaM5ikJqi1CN9BCqhJTFATGtV7fhL09rMbAeMaKGMlmdsmRD2kzxIRjiEcEquhU5TQ/
KUsehshRd70KWyIog3UdA87UkNWfq9za4k6GnEQDtL4eenyC60OfZcVB1bJ8ZeXRCJ/3UbVNbR9x
ZjBLKD5yFn2LxJ2uTtN+JNWatQGmVIF0c9d38d7X+mmF8MjX/KfX0zuytLhHOCYOKahHjyhppO2w
g7DNUEObWRewmjEMu9JguDh5vB8CcThMQCJFqv46QIcUoqkKbflUz1y1YzTOinb7fTKZzdpM8dTF
oKKCLzv5tBU/lbmAXTg9FV4OdGWulJ2KxbdxKaoJ958Qs5dsRBahiqEm1sNd5gDX90cUkrwaLGOk
QQMQswG1zDMEPjVtk4+ltRuAVoZtCtTcwI8GtOYu164mhfKTb/XbPkUfYEJkdDNbwbPWzROwdz1b
m9FEK9+Z3bVn6TcgRIqj6zeQb6NhV/QalkUITmgDarFGj5WBCwON4ZAEdfcUb1TLE2/ZMV7Z1Yji
JrYQZun1K8OtvE3paNSaE6cAjQ7nxIq7DL3fP8+HHtVh55Slr0ZqBYc06QAbTAgv9MF0CjNnM4R1
AE7MvZQwz40a5ckuRtFxSqmel53JQ468tT3kuHPesWRqK9uhu5jCY1tp9VPoqXeDFPJDVHdA8s7w
i2M4L52q09PIN6h3D5vG1l7tCn54wrpPRcAPS4cJjhGFnpsfXqWiFGnV90OWv2oD6AGcYJQ0GbZI
ujzZSu8iNx0i5GxXf0gfo95feh/4HBqbVrlzaJmzBAcvtCC9deK3wB5xjcYEaPKQXwccf6vl35bi
7OirKa11UWrGn+Mw1BQEk5C7saC463+FjzNyZyPF1bBD8C1tP7PiR7FOh7fPMG5AIagATkKOP92U
dyVYoGfbsQnw7ngAioi1Zox6e2yDADRN5PK8rDr2mrKrO/OFKmDNqB1bROFOVTw+abdxU2xTkkpS
AS/eI3T7HTac4YCahZmTynqGs/Us7bZLFZpdFPC2UXqx7fbgGpizOtODnp7aJop2XDZEPr27draF
HV2ufjR+u42nEpgYrT17DL6QByq3df6aBZ1+KrNUP3WmkawrS6WhloynsnMJNz2KZRae7grCAyOT
DpnagroB4ileauxcyy1PuWscjHEe9lCNL4UGm3JUkACykTRksTQQflWtGU8nJNjZrK+GMOiOpP7e
Sh8rXKmjrjotn4PwdrLCyBm1RqN5wyPlPTeRZDShPleddtXUYN7MGcK9qoasOkQpNe3ei4FGAn2z
HktUtOTSAjJlE9G2brya7WluYHb0PNqFshuS+gYxCohCOLFZkbZv/fZ5QONwHabpY9qliH7K/0JD
r05o8EDVS6rfyiQdRXXh3mpgoujZuW9i81hUc3Py1Ko5NXVyj9MiSplsgLoYQfguobffw5gqlNOY
xyUivPXRAq2wQmKchrIOUEtHBX+brir2CJlvXNJkXpsu+4m5qoy9Y1cH3YHOr6kIVGTYZAPeyert
UumobYaCHxKuHPJTtRq2PGUqy3IXkywsdoqhPg1zH29Jp1kJx4GuvtFptNRzSL22UbTs3/yCeJUg
peMV5IpaQngoixOy28WpLyzKSCRX6YRxRjKMxkoPnbWuo+845ngBFnmCCU124wwdimekiMbcfVsG
4w0HirMJaqmsWQuHBH3gwmHo+OZr6kIvoCy9Cw18kzzlDoAMkN1xNzf+Zpi158zFXCrHwq0AGSCj
pC8dtl0lpdLaapKtWmY0FPoZfVJt1Y76hjhBwhEWqxJm7DQl/TaBzbJWTWSV+r9AVMXwLwl3sF3v
DAORSYTRs7SrIDgsc+klYA36ttF/WKkTyolhkyIj3NCnDcxpZZLGrkMF85RCaouDuzHc9hz3yF7l
yo1hpOj2jg2qenECH8Y/18b0Hc8zJIaueLdJT5zG3SmxIWpnrENhoBsbp4m2E54TBEDrDBBYQ1A2
/lBSVFF6jZusNL+azcj2DJV7ZH5EGk+o87y72hrNrVNTvhMpRnNa+wqJSYoNVNnZOAXgT5mFpyzG
mFF9rVNo7quJaXfS+wxtlLHoETXUqY+ul1dV+VO5HGV1PG8nHhh9y49pnDiI4cgB/96wvDfSKniT
5WWwgeYp1L3SkHRdDy153jlgBvBtrBl5Mhxmr3bWtki7GLr3rA3jbYD/APOfezBiytnkdUNyTm6Q
dOYaoYFhXbVYZHhds25QJg5ZGqY8nraq2t52cUBNawQaU6Zth6ckhca42bdUQnWJrJ6NyRLJPWgd
a9jGQ/7XR84l1jP/JgjDPYZ3qFe6/m8yeQ+z99O2MB79RHX2wTyBMEWsYWzNe1ZxZZXn57DxnksX
vFQNoimay0PLYo8VW3hoAzrv1ObTrT4jXlI4J5aCRst3fQ9SJR9aC9+o6D1VY2c1Bfq2Lat3d1t5
qPhY8eCRV5LppLpxE6TutcGFbAVPtTm5ubc2Fd/Z1+5LQDVk3dJnXPXYRB46BVedEIKNOdADRoIf
u+rZOUw9fJMcfwzoNG8WzrrsiB02kjW62yPFIiG2brTZtM6zQvDKJ+2cA9AH4Tnf2NW+m7zyxtGs
aiuxfAq0cI3tmLrOOo0Iv1GQvFwXFd1CmFDd2p/oJgcmUkrpQ+PiU9Eh95Pi6Wdo6aNTaylqVPWv
Wyr3A/pVsIUO0dBQQEa2uLeCx0Z5ThqM6XrF2BgCA9OVQsfpYz5TeDpbrrcZqhxx6rZGi7zKcFzu
3XVWmq+qjjRXltd3tqY+IouOs1fGwj+b5Qnqz1s2DS9V1r77Q4Z6aBadEvybCTHA8f0JDIQ51vd6
RWo/y24bFUQDxfz5V9HjaYU1SV78adG4ccLY3Kq1jwZ+ulbtIt5o/XDWkNRe+QWVVKTAHsbSJlmr
sF5LQOKCSFmnalevp3h+KZ2Qe6GKKFoim4sy9LaVXe/tMWpPehLcO+z/QFopbNPKYFpbhf8VqfPR
w09q46npqlC8O6Md2y3tuG9laEM8kZFhn3XrqPTRBsoHCPISi04glhsl7dz1OEcUC6nM7QLlkJM5
HdrK/cOUpEz9GVtVhTQVIG3JeKjt6r1RO2/tDtomNrUbLy6ehsYFIJIiQ643t6WBleA49g/NYF68
fL4v0f5a+Q72GwBpqGNsG83EIqRBnoIaC6Bp6wja4FCrVYkOE0Akd5+l4z3O2adqap9q3Xq3veTc
9kigobfC0l/d5JbBN7rapUdXVNdiuu/97ZTC6sTCUGmzG1u1bgEEonJYV/UmiN0HqpsrvO76B8Po
rgG1u3VJ1bLwLZIAtJupWOjbTuHe+ymw0CSy8zOi+r16iTDs0mMeN72bxq+/8xhLJETb9JWWUQXo
y+ZmVj8c/H6jtDjXRXpX6665G7ygWbFKHt70CYBoZCQdExXlNNs7huUUbe227zc45ejUH0Okk5Ke
L7fd7gFHHUy9frpx0E+Fgr9q4xTvmW2vNRfpx2Z6UnKVJjlzPaqxEqox5OiSgCWJwvNqjrsHcPtb
s0B0E0bsg6u4RwRNs20zdDeaDZyxr2/UBMJPnvoPOOv2XLa3UyJ7m1DmXmmOpmyKAF8QR6+0zWyU
b7nVXBqjBoyA7UeeTTnth3KjpuRyFeN7x4fsIABhLRGSqzp/mhY/NWZ9V8X2n26+eS0JPluMBwTL
Dl7uVlsXBj5a2WdTsbxdV2MamQTaM9H1fp5sBM6olkkK1lvxfWSBmaPRwn6yTlbo+iOZ2K/fyoNv
UspoSyTp/V0dNTekVHaMIjiCLRXtdkAkWBJugMPUq5jkUM8IVhUuE6s2RGBrJBmwCYm6ySVp7eNo
IVMZmpCCgnPdGuwmomkHXhS8noLaYO1ol+V5+XFB3kUzOSv3umwKc696rxTWIr25xy3qUKcsHm1b
b9ADWkcWImcajlorNZmpbhnpfZP7Hw5u6nOZvjY28JSkOGqQfvbsdprT//ufQh3s//t1+UNpqbsi
7q1DNwx5vmvjtsPpEZOA9TToUngv/70WUSO/mes0or4pP2LD5LMMSo0obFBnGyevPi3/c/N+byDi
f1Bs71Kp8XQwefoUtSmCV2YBjuLUOFNxjT313laz58rswfW59imOENvSIJk8QB4NiSfTKcldGGst
Fl2KGXqY8caI3Tt+tk3QdPQMAzpu8RZEiAYOmCqSgXiISNHJQsuG2rXT7XEVPcyG8n9cndlO5Eq2
hp8oJE9hh28znSOZJJBMxY1VuzbleXZ4evrzmT46LR21VF1QwAbSDq/1jznhqQzUlfUlYr4PYk7/
cNlG59Y1dqKraPzxyMMc4vJELGh+Dl/wipXsJIxPBMAlW5oAntK+N+6284iqhV6HsSL3dqx/pbZB
0+gcHejqy05VGisqVzaEBU+HWU8E8WNEHHunY7PNCezzdjO5jiNlVNtuKHPUiNaz4fevZVHdaBHC
9dBER2Mq++3QCOMQ9pqgXye5Lk5a7khLhnDijt2k6PAW18xPhK1/MzecVEv+iVVrEUTALJum18z3
8ju0im6HZ5Xcr4RsNSN8JhSvDeKpvjGbYd6OrDQg7kVu6Av01tHoloZFEqRhdV27P9Y+AU9VT3VF
Vhrpo5YXPitLPJscuegfnnTUHKrJNTdTMb/D7LUUZEVXv2fLnMO23FTK/IPg46uVn4XJTIj4l29Q
X0adYvhm/U/Lg9G7O9GWqA388QBfUWzJ3BULeeKNLf8sEjZMzdFf25bXXNBrhP9sZyK9ZxiY7iL6
JoH0rVSXbgRnsnwgMbcsT/7UPRAanR8zuSOWlXoYza9tTMFMxIhV0SF6PSl3hvWmZPVQNKSQywYU
qpaLOKxfvJD9Y9yR5byiy1Si+ZdO9fe5gcnoSDYcInX/qUmLk/5BQFNve3Ikqj4ut3WIgGHtIsp7
Zgu/s++TrPY+OVMne531m0js5jDaZ2P7JNP+nJrFHm5WUAkBCEgqGvc+BZtiGn65Dlxk0pnfLULr
zc/vd2wF/jWXkiPb7YOBU492Cu+zuNdRdLZ9Yzl6rmqBIceLIdqD1OPnDGezt/voOdJGuJ0EOOlE
MOZG1nV2kRYp30lmPjLWt2cqM+i8zWpaZfp+OebYknc1X3nXEtm4GXQ47q2lmi48+J9pBKkOuskv
JGjHQV8SXqQaquCNUL5GoPRbw2BzEQXnkEDozORCXLTnl5S2+wvIr0vtC0J0Sd5/8Q3YnAdUZFqL
ox7nmNk/jQsQubmlf8ik4S4U5B7TwUqXlbaoC3Y0v/Iw/V1Ws9yhYabVFI6wIt27iTiZ6CPK9p2/
TJtZDuqqeKxybo/IANY3Gyur9YHNBiRkvv58xM/7My9nma8L+in5YCOY1mptmsIpxCSg2+BGC7pJ
JAuLRCOv3vx7aKj3tErLuf78Qaqi/M/fim5tX6TOa/PzPnoqZ3xH7eP/+9hiYVQcVIe3rnTFHPz8
c5v0zcNs50QmKt0hn+PLj9r/cir1m7ZRrpWU6PSJWsmrtf7t500Ewt3Fpd/x562f95N6oajRBoTA
XEOcKzcIsPqi0v1/3qZX7lLFkTzNprSus4+3ZonYN+fBumorAgJOvMYEIlS0ZP/3ncTxEGqSFdbu
550/n5zAmHjMcWdoPpd2iTUCyczEeVy/clSE7Rww/7sno8wRQa4f8vO53DjjPoxphii0418zoNGt
kToq8CrNT5gaLDDV+i8DF+25bbvTzz/YSxJee4lww5rap593/Xy+7zt/RFxGx5+3ft7fhLTB0P9i
Bj+fVFejs6c6ksr7//uyjjWeCFrIHpuF0FaO8fhCwi9dDqOuHoa1mKV3ZmKI+ccE0TgRxf34wgne
nNpSs4MneRiwJRcXEc7HTHDMUW7WbPUoX+l5PiRtztZnQA1UafVC8gojd020sWzrEqceKlx0H3sn
JVuCsI1no2vbfRRinyJYVBDzvCBBTyrClAdSL7O4Ozakj2xC1ChbZea/FqpQR6ejlwPwip6nbS1g
/5ec5iArfl4HySxnShky/5cbek8q5WCBT2kT/QB0fmooQyL4vttH0+JTMzIEncKV1pQhN0lyge8e
10znSRUgGj7QQ8nATrPHVa/P5Iyi+sUyIHDYZLinXgyYEUJKoh3dEzTX1udRgcJ4ofdYR3rvh8nN
EvIx08N+bBZyfvLoarnU7gj73odUZmWN7W3RoXyGlEfhCsGY3IWAE25D6LfAskrzORTPqYiY6nW0
3Los47NaRd5B139YBZlWJiE6CY4tR6PUz9THkFBvanr1qdD5wZ7Kox8/z3l+0qPIj0qGR9c1om0t
ZzwrUMG9tB+9sj/qvv+0Y/XoNWqkirs7U6RocExzDkK2v3mIYfO0vRS5/RE1HnM+LyfLF9oDvt9o
eoIGZDTusW6XyAvhHWCAb9lEmM+Ss0ch9Af7Lo6E4JcDuE33Qx5N5tUnY8lhC9rxejs2zTcdIYT2
NNwgWd6EV5MY7b0T8tDtyOtB0FKxrHc9Z5mMZjLXm1vvNpek/m3npOJN9DKMSaC8Xh+9VFxpaGqD
oomeSut3GtJQQ8V8TOG8x4N7ImV07f31O0KgJoDdTWjRtZmY87sYmzeyMnN6YWCIGi0GbKNGgPme
Rbgu/3hckbG9ErDF4BLxnHyrQtIgyShFSRsdgtXwHc8WLlwegG3FC41PkK3BIL/ZUTse1ucqZkPy
B3A4G5dOUGOC5xtBkOQTm5oAjSJsRMPW/+vVUmyiZrVylg7qjOVgN1NQlUlz0kSXNfCg7chjM5Yr
mO33wM/zflz0oYTYubgCJGiQ77MDR+8IAiqG7tKL+Fnp5GR52GFxI03zGtFrGe+U19ysPg+qcSZF
pThBfZFr8FF5doZ+r7lFUbGHHn0YCCDZKHCpva/pAS16uMKOlZjClI+paOCk6RLNXs2yfaFzbQWK
3lVeJ3u2X3SsnWDtVFREZEsJQhcHxmy+9a28U+i6b+3hHJYFVAAhuSm9aE1rXWBQ/IB7Dl5fII+n
xTNfzgVpt7RnMzDU7VE1Df4XRfNG2z95aY0rCR01h+mhq8f3qQk7rCfTp5m0geJFRE8w771sgAmf
tp7yieRwyP7T/VdO5i+JsfGjR9M4UZLiGtb2NSJW3DOLv7JvLqPr1Oy2pMSSqpkMmd6aNq500wUc
71RN9VmI7R6AiiI6aWWw7Vl2sZyGOJbKkxsTfO+hcoiubxbvURn9rRitj7AfDkTpNicCfKAFqi8c
MySL1+YrsbjlcXwdkeziNiBCdG1/cOyFnG23fM+YtA0FeD+lFWk2PIIrfcEWm4PcMHtKrciczZ87
ENzUnU8i5xyJ5xgP3ZowX1XNfWnpUoKWw1BF77DsFh7Q0sPv/z7CYSlSCs8UgEMjAgo3Tb/31za/
vnlMjSjI6P0jd5uI8cZRL67yX1OYXRjd5kZ6Pi1gt6XpHnkegt+QVnnIlHtvJlJ56oUugib614jT
p76FafBNaENFfdZ69RoF8FhBI1kCXZ92IMAktr/5hYsSwGvegCXQe4KjkAjO/+8hIygbiIFO8mEO
EjF/Knw04OhPFIni36EgcUNMIwMZ1Q1pqIKsJ/dSvnBRIZWgbSVNnc0iDVq/yToHSQVQ8Z2PxOwp
oOli8DN6iEdz+CXbvgkonKSl0EvaduOZwJ4lyDfxTPO7Q8t1jNOr4z+lTf6QcJ101EAWLURAU3XW
HIZ4SANpJnvf868VtOTGi5o3psKTZ0PF2u+rEGmOKCd2XU/taNKDa22fLKP68l0ubO0+IdF+b+zm
33nBYSaW/NiRp+GieD3Y5kunkQoUXyotuPD76Q843lVHu8pLvxjwHvToncYo3bly5IGdR96WKOy7
hzBoydO79LIcQzNsXDY/jD2xj43TYYgsOCyz8UZG0leeX406e53Mf9y2QiIyFKdI1hTpmARwNHvt
gc8jk73lkXNwyX/Y8RUI+3DmfV0nn8oscb1HpBdj2PVZb2T0G7L0KL2ZH8Gi1KlP9Yfu20uV5ogk
6ahUXvlgorBwI/Er9q132il/yZTLQ6yx51S/b0jG/vCnoUOFwKsxxcafujM+NXsLomuyTLJNQXoJ
PRmXnAbxwprgq+YL2oozZc6Y+O9lNtDY0ut3QF4CpJJ3B4xmW6TWPZXprwatBhWdeNRh2Ns0f3Za
46WycCTEjCx1R7YOscQVtcnp8hXW0Jx8YydNyvDoWX9ECM+WwPXEDkORbO+0A807VXzVLU/Mjmj4
ikcLNVVMUAd3rve5V9Cg0rdHQ+pPgrAhjuz5a3R7Nqsyfwmttge5BpflEbYdUG+wFkOmG1xWQEkn
Sz8ujbdLs4cM6M80AehMQtbLhvLOZoZcp0Nq3yeW2LrTsCPZWW4BnM2HUr/Nk/noC57SXstv1u01
Vc/8xciKs7bN9zFzX/MmxOEnHxhPdtky3KCUqscouiSggQpKM5T3Vvguzzlxi6b0lQn5akUNEB5B
2duxdp5m7l2rBKWnPoPG0b8UmfZBZ+CZImJ8bONbZoiU3to5EEP+MZF9uCldYz+F3cVDJY7KjLly
ZCvutPtmSW6tYoa+Xfy11riQ71FJJFmVQ0xj8vkChz61BIDbWdme7KV6W4C7prqqj2NNrLnTnp3Y
4LCX72maZoFpDY+DS4ASHgoGK1RN9UwWQRL3AUk37/XCnt7F82dPD1s8VOeFx8XUJRyP0W4Y83QP
PP2A+7rb5JMv1gJ2jFGoecFc1JhqBFfaDtgmif6iGrOKb5i6QirJMBv04viTTctsmZPYSZPSCfwf
ZclnqkgIXqhGWK0Z9rQKDSrv3eMzwDF8rCLkjbTd/IBMeiUh9vnoXklG4tEHNMd1CPCRXRcTv7qh
0q8am3LowMRxN83Ri2MtZ7uufmfC5Q6DW65LHBCW/1wY6ruYJsXeiZiBwChm1zF9g3b5GzMLrE+c
ns4SxTYvGK59+7UgSCTsqlOiRgQSqLVbg4tdRIci6ffgBc80Hy+bcsH15gzZto/Sf5epgVGcv8f+
Q1tDYHDh4RxYvJPbndJUPhmOVQZkw1Y76Ddy0yQJHSGSle3SM9RUmX9LOxAE/hdERnO0jUcqw/Kg
ntf6qrLwdrb8nkz7M7bdj7BxL2nbP+iy/xqcGoksLis5MJnp6iuV/FrtSOIDRDvi2FTgOGUGsLAK
l9yY3o55fnEttn4jN99I798NZXqLvQr1WI7Dmyl4msu7txSILFaCWU1sP8Zwye1REPG47Xpbc0qw
3ZXewIpejHiAvym3fJfSOUYVjVQKUSCejyejC9cqjBXtlc7JkTkMXE4Mo128dL15SWZi+8bQuy3t
fGsaXV+cSfwyeFLTM/kYp1xmy5DzLEKOyQX4K+3sq9G41IvQ9THp4TvU/rsS8S5t41M4l/8m9sy9
TYiu5tGOyX/jcVjsjLXLSzT9QauMAdu/gks+zIS7pFQmMLhMZOAbED6U6NUhtzJhJI+hd4Vd+oPy
ltkJVrP5F4BxW3r9ZSryJ1NMb7Y1fPFkpS34mFgWcO2CPxWxhBejnzRUfvaJi15TNENgJ1HJYquq
EY4iIhLYsI5eV3y1bkZWWQbMCN3gCbLvq2zaDyWlb6K/M6g+583y7kfNoz+HR5VNBKD0+3xOeg7B
4QGd3w5B4UXUo41Cj0nKsIoPXFVfdtgcwiwzNqm57DLJj4/+EbC8pTYVLt2oHXCPFWdrT6bPsVAl
7ZlUJmQO2Uuemvy80RvywhTgja4yAlyfTB2zamAZCvP+5Jqgg447ATzSG+KnalebWD0ksKPr3SkF
3FD4QIZrdzKG/F+REvncWj7/GUiNcaHkvgDOo/rzjdovhGK8Isr2MI/lu35tMW9RJNEmdE5E/Bqi
RCCQ8iH27LszFkdZhwPJ18tj1NuMEy1VQCJ0qJWEl0vyWTwMzKeh5+7p12qXMChmi+XXnu50REhg
Kecw29bBTkYqm8m0tYNycAhCAeodOXp/fomJ8EgZR/rGMzKJUywjjvlsrNbxVXHgzbTdw2x0LX7N
shXpSijBz0iwLsEhJ11P7xnVQGzoofZt80YV2N5O1ys2TuSGu4lBFhaeUeoqDXUHN+B2KsdPW1d/
ZNnDqbr2jSwdjuxlgaKqyT6jp0f1UMKr2bnV77YLVFlkA4oIyj9hAEKCGIsvb/jyKfAiTw2CjfIv
5B+hc+v1ExjBIfL1nvqGF5cIRo4tA5iRMEoWRtaUdHw0xPDUoKEJKOQ8juBztlavMu4yens/CuXs
Et/O9/hwq40SbFkJoKCDdX7T+fWplvqeTI69s+Y/LEPse4oSmQo5ABNMGSN3RKEqgsFsOSuLx84k
KztWFDVPJgHRHSrIFvo8TF+aGdpdT7eqzHfjPPyhT425nrmcxYduVwdvD3nx85S8DSClh85Sj1EW
QRmNNBDO5hFVJfbq+llYAJqzqb7LmCD9DuvNxonOUbLckchYhNvUDJhkgdXRWzKLf+KJjLfB/s5y
+hxDFCQT3ZB0cchNyTMDqBKMPradjYpAWUX6NVVOf/CIZyDrlPmEvp9+QA0k5odEON6h7KcYxGX5
XJbhu5lRsJScMSkhTNWqPQ6n7JNn3j5qw9c4BgMuGk2A7uD98eVwp2do38HpN9GLLkWxX68Tp+Qa
yeaQflMcHnqBNBZd+DtarKeFVTGPmyeDbLoNAWLfBPAFFMXzHAv1Jhyqk7Okn1QJ0XiILoKYWASS
6P8GXXGa5EuA/o9HcxM3gTf6z13p/C3c7B5z5G2G+a1Z4yDt/Lx08WmhY9etSnAij8Sxvt71VNSs
/0jYHe2msXlcbxAZ48OwhinH9v6Xe5+wXJboJlHXXxU92Cdcl6fakHLj9NMvQfRFFn5rb3Y3/cAj
xRkPPR5O1mAEC7UZfUGzI02sCgzX1Hb4JLVZMZx2VhMg47RHoSy6QnkHxxfX/Pqs0mHy6pIpx1Qn
H/vcJeCrOBoLadAlGXZT5OyGpn/LxyDs7W9rfTZECqo6TOan9ewcxHJvQr6fUKDPrBtWW2rhTmz8
X66qjuZcoWCf6G0N+zNJVzzf2FY33oACZ2hWVypcefVPMaubdM+GSGibb8wQ0QZXuKnrD2KMjDpe
DvMATDgPzFa6I8gmytRvpz7CKb8NmdXtc7Z2H3uMVRJjVxMbQg07qNlkUWoaEwOdFd3ey8dzR40f
x8F06PLuVUVjgCvpD1Wu+EZfW7WTc2ieDK/465bwt1nzO/ez9OrhSY3XFNSFlf4hKcVdcyxy7DN2
6Vz9nrNt1BFnH453jUi9SJMnoRAOVz0l4fHQ7eLwUhsCoTWg5aEOZ8jFykREkb4S+nRMrSzmRMSF
nQ90R+UlCnIzGj6GQrDN1vrsRlgbe/2PMTb/ND5dKElW/XW8ySb+PjBHs95CtJ18NBxRUx8qt6j3
NeT0Ns3lcFSlQxMb0govpkoAlSX5BfqhXLeVvn4w0+ao8umqXO/kIynrpSpxVqSP9P/sIf+g12ac
uJU9b9w6v/RGeqmW+XGmm5ILpv/0COHMSpu4IQdLN/VkTk0PoR2ntzn9YhQNN5LuhfVCGVP/r+2F
eNedT8/0tk2TPrvksBtDpSDxSwu2d+fExdoP1PDUSKmiHVVYHKbdDDh2siP/bqnxtfe0tSFGMD8R
zIU2zqI1qGiRrLQTOv5UMh+39658zoycRx8nFigu9yfVpiaa4XygpJcBAkrcQQc9UFAyor8zDLiJ
Sp/LRpZbyRE2MhVGE8pfqvAIo2eNDVKjOrjFGHhobax0pNlMe5+56T9rnLxYuJ/r1dbsR8Rl59yS
Qvg3AcK1m0WS7tKXJXapX2zCJIj8/szzEV+E9MKtUdEcaES8SMiEHaq9CBfWTUVqpUq/Vffp5iFW
JjFF9Hp5z8Bqe19499LFTNqUIxVQc3ohH2EKUpeViOzJVeMr0z30/UHMnncyqjXJfUcKXH8lsHpX
qBYWrLGepqzCPjQ7nxUxzAFD8aOVW6hiGPdSSfaFrPp/pcajOTWd2lCATlL42Ey3BdU8SuN/+8qf
kaATxiHZh5e1X5Oe6/Fky+5YV4xTUb6E+w6J6wj+BqDVWdsJPMaywtPYGkxkTv6OnH2KzZ0JxE97
O/9Z8zwu463qgPdsBpK+0Ecuzn+c/rXV7aeT5ndkFcjO8LUFUzL0j2uXi1RuuNWS0+WH5RzYpNA+
Ugv00KFj3TfFgASFekFV0ZhrNgdSrdaRQqHWehuS1ZFsB9KLEJkVpw4/5QZZ1CuhfmTbttsM0Vqb
f2jVJkFr2+auU7x41uS/wwYq9lJesTHrsWiU8QvzHXXFwnC4eLlxdN0S/U/bx6KLm+sIHjr47Xo4
jHLI3mx8lrsB01jEEqax0cdg/nY+n6YoYf7McvRtzvAMtL1DeuRT/oV6zxiKKIDkCzyUBwG0RLzV
CSibXRWHOMKftBJG8Go7ZD0fZJIeGyPuWUDHcCs0iEVkZlsrUXIba/1KhokKqATPd75ZR5dY5QGR
Xy9FHr4t6Di29Pz5eymmmxaOcYl4Nsardt9PjUuupHfxOQi4y5YPmXbm+5xR50Bxwn7GMnm01yF+
crh/AYJc7B2dN46bwq6YEScBVmSKwxybr/6Y7EaB6gkMNA0s6UJDpQntuAr4wJNAHP4kvnEl4+mk
aWsFBrRPfN6QvqYhp6qIov4oRMX6k03PEyqOvB4IP3LMOxUV/NQTQExcGpRvl02EOcW0eIZhoVQM
absOOCCgfTFjQY3eFisMDIfzexi+YKBwc0T4Zww0y3YJYibaFA6/k5u0fSyMiGl82enWM851Yv1F
t6lPnfRB+RQ72ZRgqRDpNnMw4EWVz03OBWH2eEuquTyzSF1UHnobSZXyHi3iTtZ0aM9pobbkm5gB
rdKH3M67U+9Zl8Xuyn1GP7VU4QElKtVSWLSi0f1dj169HVp9ioENN60BvlM70gvSzshBk4xg9sP6
YNA2TMB8v51L6zPiF803QqM46vQ7Vp6tNdAOk6R4ntpkJBQIt0goSTlYZf2F6/4DWrQPl/YX5Tnb
xaaRDBER8FD2IiJvOJr+mvvLU3u94YTvgWDyC4tLi13aBGDzCYdNU8ItGDd9lpah2qD73HPWPygP
csfU87qcNA9qDO991VCDoPzvwtB3urjKne8RLe9E19zEGycJxm2To15A+fF3BFw8C5hL+8mJWDCM
omXlMNzjb+C3Hy7mkTXiQdl0Ew+ZVKcJneY29nzkm4oHVUZ7n60I3IN6QfKKdCBPau7v3t7n/dwe
e4WNr+nE0VaEYpDeuclJU93UmbklVYUXumcIo+DtrUMXO9vT73HmxGn+AXKQuJ2oarZNGDqiQOy6
fXBqOvQQp7vbsQdtdifiUJsWQFM5uXfwkukXTckRr/FAyp1rgAUlAv1HNqyiPZtvBJsdEB0DKK9g
us+yhYcJ10RPG2kWpy7QdUFDucPOPFoYGHNr3hHzHz2XxqcVqr9VZ9HGu7jsFwbC2ml2nCtZWZfZ
RLFg9NNLiGcumyp5FCaogjMjzfBcazwSIP5J4L+5x3KDSdAtNkt9sXuUlXGyGEFIfz1aj/iRPAK5
WUJBSL3xTd8mYzUkuzFJ/CvNkFOz/pIUJBznTXbASdpR/GPuLM8pN7EH1z8QDi98BKcTRrUALXuA
O/uBeKpnT4N2KnNix/PeSbeft0aRJ0xyvKSDsMiUu+nc99jtpmgnl3LamPVyRzW0yWxIjbAKn2Nn
QVlWIW0nKR9bkEaiSxGWzebfGYEySBQvu+aQzyiRGEMDE4LwEHrpC9KOAPF+4Hoi3xD98erJ0d92
5Yh20VyekHtS+Juw/dNG9WTX1qs9mC8O3CFpgN9YFalLi8eTU/cPS2zDXfOMORc00I86zp/Aq341
rYLlmwryiB02AwJUs7XYsT/gxkS6NZcPjpG8x2aKoMrtz0kZ/23IEQLwhZd2Y8LTtfk9JfO/htLb
tAfu1eVCvyGjnj00hCOXdH0PIcW7qsKuEOKIO/vVeLFlNB4IEX41ik8Hv0DlZPbWipEnZT3ZivGE
7BV1XYLWKn4rRUvJNEFxjLq5Is6go7rCCt+9UfpM3FQqovKd3a9YGBPu/fSzG8P+IRLi33EuL7jt
K0hz60hN+hi4RDUHMvSI+y8YY0AIA3ByJoQlptlZ4klmDt4Kb562Fv2W+bEwZvckgcg7Ss53WKns
rUL85PkOKuqabPolJtZtmcR2qhjw6YumErccEBtzPxQTejfXAAuQA9WPk/1CGCXCYDJ0zjTGQLsY
IVEzJXnBXnOaYvIZYIYLg9fXHgxzh1oFL2U4Mr6V/kTDp4ssOj/QG13NJmtSPF6cJtN7y8Ex1JkG
XtvlLAyzOEKfAIziYQHxrE7LCIxTxSHFIiW4r/JJ9glTDJrt4GD28IqDu16rKo/ftWYg8x2R7Qc1
iXPWm3e3IHp8dI4iyqfzBFa5cx+NbqyDHn5mu2C1TGrfY7YkeFbQz1kr7mQ7D2yeDEY36CsmUudg
c1gL1P1pDTrRY/YfnpgUXrpZM04kRCXEcBNgX8C7dce8ZBoiIKiJizWPMXxh6KdZWtMRkAxEF4Im
ddrBT5A29OMuAie+M10dylyh5dAaTCNgb2dDH1d/SKc0kDXPf8aW3c/XKAU6YbwviY1ezeYntfDW
bly8aEykW78eeQXh5i0DQJcsKOijv/mEJ4/G1YEVlgocROmbplIViF3dr8XhNN+m5UAhMOiGuSTH
JdF8uWhh5upwNnZxJ86G6/1uwfVMcgguTmmdwrhsrm7Cya7iDl8UgF1QpyigLFwhus7CnZI8540w
PcaVrlmrjaNhGc+hDFE0REJiPl4YMrrVnvPzR4GFBspcYdRwl/EJsmpkG8XBI9c/fj7k52+VNVVn
CmAQZ3Jxr//m1+7/fhQKMGZQsORdiXsiGWOmtm0z+fkxDUmbN5JFBapDOen0xavwqGpD1DPANLnE
0mXmuak/5mJwgrj1pqBWxosqITTtloxk+lFRX09/SuH4D9V84eRjpZAEOXd9HxQSRQ1BjSB8jWw2
3oRpCQEkoqWF6RoPh+QnpdOrTqJr3XnU9+btg7vWMXTlEgB7Nuc0jZ6UyseHCaagKhmolOccEfEQ
bGecYix8b2aR+wB3nh/IkursPrS/HdyXynGTrdthupSjwiAwDFhBprd+bmBQjdXyjlZJYl06cfJt
x2aYaOQRYH6uxL7ldRc/e6rinq8hulPeYhFgu7epmTO/BUKPHZHJuHmL+Tt22/FiqfnTrf341AoN
CToxyCYWiojUaFZPV4PRTWNVlWuyYfI0GN58L/FaOaVtQNcrwq2MeAhq3YNTQbn20fIN8j5whah5
n9XhE0Gx+8WVL9qlnIHEyOclGdiqRqdlYRX/yHCMDoYT9ziQUp4NtMj6OjVRDgHd2eDP7ELefug5
wacUkTle4OtEdBWWVwdVgD9dfeEwoo3xTej4N5l95Rktc3H++ZvqLQWx6tXJIZXjgysdH//eajf6
z18NF5Mn2yjq7vVK/fkXE4P//36Q1dpIrCQpFD+X7s9V+/OB/30zGaPnhqCG/c+1+98r3MeulG+k
d1O44P5zYTfrpT5rGhNWC6FxUFocft6HO+1iRstfUaBeLBghWIf5o7Cp4mUefbMaLltZmQ194WkX
NMlA8W5W0i5RHbN0gQ0hVTVfyCSmgj3gJOJ5cheZBhUpXykkCxOYRil3MA4dPvT4dy1AxfmBS8aO
qt1aNZUEwyh2Ca3QlZjkeTTmeOum0y721jrifPlb10KDYUE8LAty9Fxv2/IW6Xl+jHx8aZKTIIiN
ipxZcLy5/Jh7BHU90TipSGMkQ4/2qL64XG0q2jNGs75UL1na//LGe27m7EELSX+lFW+oPYZ8jW0K
5Ro6qWXk3WNl6eOqp1MK7pB6Gnoz54ZaSTxxs3EuVtJGtzHsvuRWyJwzA2o0W3vShN58HTY47BCF
Tu3enYqS/uMXU6hvbiWL64pgEnxhD67GT9SE9ktpegVNQroK1OgfLbpyCDJnlBdMka6EBERBwMQF
RjGOWPcHytjhmwqmMLiALUT5LrLD8PnLgp9FxVyT8mtSpWigWdXjArlSLqDOqrP3o91DLqC33TYi
DjeKVLHN5Ik9AeDGoZ33ZZJkN3/22dKocwrLGs1M/pr35e8518XzmB3BoEiZQHP84A7Gd9E0A9Mh
3hbPTXEqgikMfIlLV/BZ1lwgveh2qp9LUHSTALxamfu6gMjAYpMcm6m0YTSNU6fHYec57jUrOyCe
UDHplX5QDRByzmAwMgzDcaSwAqsSIrB5hhSoZHv06P0Yu4QHQZhdufn/Yk5CER2mH9PSL5sm/aUW
jlogWNdnG9I+/gdVzTnWCB5+Q8m+hK+TM6dNa7wBRrKDCzoDNdqbwaietW8jHTNmeqw4ogjz+g7J
ZrBbROPRoB6TqDa2TnswTffNVX+00d2sjDGFGju16TsyvTWuUseeT3lJU3vSE8gBiN0RSykOpod9
ZwJFcj180pqC0H1xn3T3SxlFdeDCJPMXog9uAMk9IiikOYm+e4n9npq9DNyu/SfM2B4Kn0vX8FT9
CNJMH/hvZU/xpjeS/hi5jNFj81jNY7azAGqOVvybo2/NpsfgxC8AURcsRkSxdPZAhUF09EguNLeR
F2IcGBl7bLu/8Ci9YZyN1+bKgLAAdczc3Ak6EzlfC15POltfnbNcleefNxek0XzvevW1QcQI1zqT
Dmed3Xy2zoPrkFnmtzTYEL6fzcW8qx16iUUmD7mZ5BiMRtQwHd/dyCx2dhiJjjh0SF3ob9PwP1yd
WW+jSri1fxESUIy3xrOdOFNnukGd7g4FxVzMv/48ZH/6jnRuot7d0Y5jA/UOaz1rkodprhBSocjA
mEvPzPdNhnPEcIaorVt4MQqRWuqFxw56i/ldCabNtp3trUKxy8f5nB2GKr2bOj9EuJdS1yTuuwN0
Y9/WEBXD0MCyZ/G7BwPTO+ByQ1TVlAQ8BTHLQo/4+QlO60PmZ0NjzFN3Vh4WNprNPjy2PvSZukbt
n7fG1sE/C6giXEN4fC6KITFuFValuQvGkzSzaR9qP92X3A4HKRgU1C+umzBmxrlqqiwhjq6KyhZD
Rpe61P7tGJyswvzsi+GW6mV8yQ3jQ83ppx12MQchfJPcrm8uxQmVIGtwQ1b3beu92sp/4lBj+8Hm
aJv7FrUpZSc9McU1pge57efiBe3iKUNF/CtJEGYkU3pgEvjmNHl1bFye414o8aUNvr8p4S+wKsRU
5aRdlDX4BqUG4TNikBtn+nz53ePFQOlHq5k1q9kvpZ6BIUU7lN5lOFIgtc+fuKZYsFghDoq2xW1e
3QC+nLMmOA6e563JV2IbEK+rAgy485db9PdALeqL2/Drun7/HFYpedzt+BLKigbFGep9XHrigKeS
/gteDo+yUVw1IBkGQ6DMEl9DVZzKR4l2OPHrm5npfbEYNWkJyXdRct4DtT1QQjwL20U7EEKgkZTQ
Rqi/CV0LYTymz2pYzpPop122ZIxtpI2KI2wJosZxZSzB3qs1vPVJneeMwkS0LkhIvFwsVl9YgmS8
ivC3DUmEh1D72iQZMl2XVTQZgp52G9xOQEWMoLcuyqCrzNWQ4FHdzjnaNrA6uJX8LD26YviwND4Z
Q0zsvPMC8ofzEihVrkjfl1CbF6uOO0h/T6XdLshKhsdicK1NbpjoCuYO0w6FfqeAx860LS6EP45B
a9/G3oN0GubrUOm8JfuHuQ/pWoqVIRh2jhgf7dr4LbJka+O/nrW8l4CUzVmDcrBoOxyn/4X11Vs8
lk0VkkQ1fC9l+J6O3X2S6VNDSHpYtpdm6e79jBurxyiBSwh4A9J29nD0H+D4HjFxt5Hjq3kj3Orb
to99qM+xre4zFxTPwlJg2ydA6ufqrog7ezsv29Ab5DZdFZvAeAiFWw6BqClSK0Rdbm8/l/PyGENx
yYrfCwvLUnjtXsTodWNo0tlNhfGwZTZ3VQlzBVnjpA9w7EaV7e84ckE19M5WBfPXYle3KY0vpbTz
XT/4xK2Y92Y862NhzDe0qYDOZL0xxuHqY4amimcdBxsjQziUBDRTRGl6TBYnG2xFijHRCd1HOk6j
t3g75uZdFAMDKamuzZi/MiBd/cnea2bUyU73LUFL1KmVg3Fr1rhfs/4xNwNgl/jCy4w3Urrja5nj
Swpy9Qs317VIjWkX9/Mf8FUflm1fx4zdppFZTwkr6i0Jee9uA6rFBuUzaXMvDVeD6TXMjTUQ4aGU
vZ/AyfNYY46hsEuye4DUYB0V4VVRXNyXnVeAMEzuGP69plQXKdGZ8ND6m1ntgtlZ5V95ZLfql2Ty
FjE2uZbl6qgc2m1V9a8FQ3Mc8WKDp/pe6WQX4igVbf2OHJrVBQ/uHRPK/aA8eRoti31zfrQrlhVI
4HuPNVysWA8OXnuPr+EfZWWDYXrM2XQyKi5dC88JLLBe8LPdXgzsubIb8vo2pl6y+cYoocqvCUMq
HfuP2+Jmr3j4Dn0H1zyJxaaDRvojgGJU6aT3U4ZuEfkSOCiNhE62o3U/swE2LHlrhx4bEXLE3QKh
HRiitc+y1YPTlskumZoCH4Eld1jocezxKKGus7DoEknANEoVG0XKNZN+va206Zw8luuZSU+4VNRx
SF54fJjWg5CtuKRN2u/LgKAeU1g+T/LFZIfPKq+UFt7nMoVLrTlyAmY2uFt2yYiKwkDNngenoOpR
XLo59bll33M+ImGIUREYDL6YwnA7pSRqTZWBsid9nUyUokaLw4dqeTP6PD5D3IS2bm51dTPLKd3F
ToG2LwtRYTFytvRxDiW/Q2k9JCZKTH+IWSj4bPIdKuAQ5nTXz0HkTTg/QF5yaSxV1M/Gv5pR0K4m
k69ppE8MBZvxgofDFgrku+VPz33mHKuVhtFoHsN2Yn+PRf49Jm31BVg83cyVcV8Z1cQy5TzrLIvC
/BOmAwU7G4NNh5O1L3asdZmwo62kO4pSzzQvtV7qXZ8NW5bFCDOd5y5MxLmnq83GmClS7ERukXtR
zjIstdDHzWD40LVv9AToyBx/nhz+LvWtm2vzzpZzutW2f518wYA+H9HkzvRnsAQo5NOgYuXLpIfV
Mt1yK/1dY+TvIl9OQ80wGOcGDdaPglDKtwU2wWHyjKsd2tkp7b4zx/MuSMWtk6yCx7iOs33Q4bKR
Y7EPJuuEaSbeLVattmgAwPjO1RY5AkIAI4f+KJ6bMCdfuFJ7YSZfQtrPTTVRzqHJfnYLUFBWa6C+
/aEJNaFica2QI4uCRQy3Q1ep9n6asruUbqgS/kRon0O2nwUZgF3PvKRXzzK4rMIAxVMwQ/qx3Ndq
NoG6pY4RqRbXa5wazIr6+zgZsn0xCUT0bYBE9Yjbky6SHxgVg2iisEXgHf9qVqC1NoxXAhOLDRPl
1zJepRuoWHLWhIA3hnWtuS/zECUJG2lUTC1tXybZ5umtR1W6rTj+qUtTXuH6owACHWduNIITr5ao
OR/sNj52yv12i5fJNlgRQFJsmVky3seUT8cXJtULA5F3v4RhlaydFri/SLnvdmKSQEgB3sh6p2BT
RDb92sbOLRFBv/wQHWpD0hb2Fh+0HjzEFGn/BXgOzqTeZhkspSluUB3SBJlt97AU6anQznNq1G9W
IB20QhLpesYkiIg+B/uDDb1uaZx9Rjvjkf6CxQHhBk1st50RkZyzhId5ySJ3rlkvB+VHqXizQ7g8
ZnvNYCAsfvFhmiT36gEhFF0bpYd8M1Eyn4300EItBcASwuwp6pMrvkXPzj+vWDhVwuM+XRoslfW0
BYlwHAskH44XO0w+sQdUofng4EFARVw89G0gt0MnLm2ZPUlvfoQQ9VTh1dy4hn4vUnqCCaFo55zn
1E72lmlvegGZKwUq5K0hFZ3zvFZL2UQKaFLi0EuMrNsFISLqOrbOujzoxmqitmguHfG6RI++ax4U
se/iYE/BP7X+rpeQ7FNRsQxjpNin+Vvbc54ZtkOFPNBI+yC2OXeIV/mdy58RlwoRKBSfBDv8bcLh
DgEb/u0udI9x88olv60Ws7rQoQV0jwkkFGTQBmkxsfxV54zPVocg5Xz/TGTu3fp6SOGm4w2GM70d
1PqyBGiLpDntKDy4Zj+T0fiHqHCLWNw7GLb7IRHCHtsp9sFDMQWkRmYeMB5VE4bRND1XqCoPvRqx
u6jqPUc059RUhzNlOOZYL9v3TbCGAhBdIgu9dWa8L9aQPYq6/kQIErT179nH+DhAEZH1tXIQAyuB
BUpxW3Xoya34MKey3luGa2+aMU22NSSAMBTnMbUeWLHBBlwYsWOUx1gatBWSf9gRE6VUpxmiu5PH
VNlnKldk+8nyWDVhmW3c5Z9DhM6xw0Q3+NMBJ/0/xzZepbSproaYmsQeQEI4xZscn5U94uxrZYHy
pt1ZROZE8PP++S4r1Ab0P/L218nu4Y6M7VcpncvQFH8yPG2IbvZWO+GVbCKiA8mZ4fW2mf+2wrhw
W9g8XovFhlcWDgheF7S49HBs5ptt6z7lAzyGsCWALCdmhUFMs86U2NqCRoyGbMxPjDU5z2MUpS0r
NZZ2ch8rZmcAYR8JWEJFV8cfKtbYwcuZRhrbCXZzRgkZNgeuJa45xDRT+0k2icV+PXmrGEJHQBzv
LERmOzlj6kAPwQptQmE6G+Pe7JqnIGO7OIDYYbeX1hsk+H/DLMG93CZXyGLfbZDcK0KlMKEjaFoA
lu3lwIqhndytKzQrQaNaMEgV27R0/yCQ0/vZDUg2PhjNggvb6eq9mVx/LuFpGH7Vor9mBo/5evAZ
vTFX7lnejAVKtdXuVFNuYaBppgeN3ykw6LaasTyXofzVltafXsQIfissez2CZJyUtEp+Y2yFiZrM
wB/NJrZ+pE48l7g4yWITW7gjX2kiV72nw1P9q/DxfM0DP1go2nA3Q5PTeSUbILUrqk7dy5m1f1L6
VeSRw5o26PhCHj06z3M8mDjQzCItozx+MhYy0WmTUffi9EYl+c34RUeFNWKdK8B61GhLiDxGUMdI
xBhdmrMQlXW3zHcLpohjPn0MhfOwxCKOkjGWe7f3L6x8keB63vMy0W2N1BI039WROcJu6Gh3HXan
SNigFE+fzojIRBow+dzm0fCVv+NScnYwlJatzqtx02XV/ZhP72O5+rnQkRmi3jESbXYWROCtDOiu
7Vrc2zRJvemXt0kYLSSf7Th8j5X32NjziynEKY39Xy64+8IxYeIFZ2UblwRTz97tHLFRKgpUmFKq
2lE7QhwFDoosqxfJXgzTn0AHeAG/zcl+mUT6Qn3OryuSc7+o323Hw6Exupdw6E5Jz7At9L+WAIrs
WFZfLlnQRRAuVPC8p7q1XwuLz1YrVsga2+QRsSJ2Y2ZfMZPPoYVQZhp6W/SQ36mIG/tk2Zxs3kL1
6NaTu9eGyyeFxdEL3N/5OJiHGkAlogPigvwHDBJXC1zzLh1ph1IEImOhLKAJ1R1vpHudG4MpDn3k
wSnwAqIyHWOcefUMm9XAonl2ZfrXF+JvLs3lwBzG3mY+sJrJeOotD1B31YgosdFi+jGuPp+EdEMl
5skzcUjkef8V2kgU44pXxCiacffyx55wO3OAQIlz4709zRJjKMY5YzKP2YCPG1d1saUZ4vWExq2M
M5OyblFP2ivUi0HmpT+PgDNO42h6F6YZ3HTRQI19jav6M5j77pS65fxgoaSKZZjvchn+8ZLPoRFs
TTYuPttTPqIr1iMIM8t3osUbv0Nvr8sa6alRnJF7MWmbRREx5cB4Fi+k0YTxS7wEJIBMD8IqsmdR
0R/FDab2pcj5aEBkMBwwy10wAI+RinzZmjl+joGG7vgtkQmaFF+rk5s7rBInWVDW0rAgZrJ2bsgY
M9HLd4L5o0tmAtMizjC0OK5LlaxZurQxTX+Q/QbPIE9WzlACe7kCUOR72K0q+wIPFEaP1xD0FzfP
tsVNXhb2pSprMisYLi9Bc99Csow9ynT9CmSfI0vCjbVdqmtWQZC9fJyh4mNJixhJF8wMs2KwpO3g
wrrcPJamvsS6KO/CGKXNXJnutjQY2Y2qr8+EkEYQolHuCApakCVRU+Cn9YucyeHw5k3BS+g2kKyI
ecNGlH6Z8YhraSihAHBVBW2BWEmL5DDVaDLD5DxOfkVoSnVQTbOa+cQ3IkDaQJadkJYT6EqrUTwZ
34MCxQXZ3Ijy64Zm1degdVcJiJXzlGj2Ey3lVWbCOi5R65bZVdnma4CwbuPXRcopYndbr8yOg/KL
bSdK2IOd+zb/uI6SCh8+C87FQZmD3RI0M40VU3Zz5/khk0TdHKcCu0zlU5jOOD7NHAm+P+7QIrvY
zbMXbNu0zS3epKY8gUp4qkNYHokGkAZw7s0SI3V9zHCdfTwimSLoNt8NczJUXBPmnzhki5PTyImQ
uEHuhk0ay1M/1N4WhjWavya/BLBKjxq1DzJtWUCMtK+6lwWAV50CzhUHtjrUklNP7/9aVPBJINqf
y5KpkurhLOLSZhq3YguWOI8mmQUbM48/hDHyedbBRxLis+iKVuLLjxcGGOanrGxnGwzlXdr6F9B2
HvN4RirUzt2LQjD47KrdmDrMMlu2qWFF44zY8Ns2UGxyYFO6Z4WLcT1OP2Yi2DJzeKwGcbWb5YJS
4mPIBUlqhQuKmpMJVTEPJo2yU+FrB6T2tPTzeIj1yckkSqPhY/ZRqThBPO5cllauwVukmpq808Xv
d0kyP7pOE0QjJgAGwMem7XCYuMMruvo/C4BxOgb8uL7BBI+lH0VBKvZdL4IzqTQ569b0GiQaXwXH
TZlaCq1beGYJ6h1K8sTiJDN3WaBYFiiIQ5pq+aKm8h3Iz85CnnVCgHH2W9d/HIaXaSC4vVDhA6J7
YNodzL5w1ocy7csb68E7XbXvccxEpNKq2BXd8hLUmL2W1p03DIfYrk+Td3JmyghEyMcU8U207ouR
Vrt9FsAznSB+JGj1CP+9GzTmASGriCBmdQG78OWH1XweHHuObANdMuUbKSeldLdzH9gsi5qjblN5
bbP5knjGdM48UJLCYFvjuubR7jGj1JUB/zxEGZaE2aWoZk3QBFci8k4rCp0Gd0qJhsHMD2xhnrpx
eefSmo5WZp2T1i4PoqOJKJzMuusEKwmJknmjfNb7cGj+dA3KWFNQOJTlk4Vo6Yy1Lz8i1AQuZq+L
ygTMICM1kdgUL+nAqG1eNOwO8BnKt1813NbegaUAl02zYaTyaBDUlcOEGQ+WFx23SLdDDvvLdVaF
GlK8lBkMxJ01AiAwsUc2rKHndOU69VHQsvKtUUH7hJyK2ZAsaQrn4oxfY4bLXzG8Y6vpPOatPsqC
/6Oj7wKH3CbWlxkXA8KTwUcq4TOBPXbogncI2PfUPvWlbnD9hLF6L5yJy1gQFAwJIt2n9JWMUaZz
kTCqHxE38WT+CLrlo3Y9fSi64NsA4AT32an2meVfZMFxzf5sC+MNFnaBJ9P9qlOMMUEITrZs5HV0
TJJ+mUqAx4CK27M4Q3XqM7dzlmI/KV4rcC7/vsyhqU1Z+9gyg8aAYDN2H5a1k5CoD9DzPsoRan/Y
eaSBVs4lbxn/osOm0+whHmOGIpcjLc6Nn4kL4T/CzUBjdOqPyGZ5sz0m0F3BmKehntrqmYe2JpX8
EJY1Rrua9xKFmHepx3Adg5H3A4UJgqJyGEXOh9or0bxCLudhiCwv06TSJOlJJ538k3lU4r1738eJ
A8QlvCyJiYrYL1feHdTxmMTA0J7lJuvwtLHqwDlG/cy0z/b2f8MOqTTGPLj4CDlNxcnEprPKmt9d
GCjSzxGe++g5RX9g28CQoxN/RL0Hq74wxVAfiWV/zoMpKZ8a1rQSR0AZHI1leFQZRHbt2x+z2S+7
JuaZjod171II4k1gaqEm5yPE80Y2QvLa9A1IY6t/onQFdpKt0KWRIKCY+2scFOWLsl/4tD3ehvDC
ARs5S9zAVudQnXGu9XYFcSkFp42hdduFhBhkHroAP6Tq9jQsgJ5TwMbLvNNKvFSSi9sdbGhMAzi9
GcBa44DcBIv3BdvqYTa879kpjLP2VQblhteUk+dOCyjdq2sFn16VHttmiHfSzezIYIA8c41s3Uqu
k6Gm2A+1/kpncyvW5jcfaS20K18aHZKx6KJjol7ZI4DqmJYaFptQazsZUuxTjL/Imgz4Cuy3a7Ad
1znovwzQStggva0/gNLRSX+MJ56OKfJFrVnlhqXx3Xf1nYSRf0Bbe0sqMW37KYS1WBYPAfA12Ink
TdEsh9NsbxPVEIdMigRbmiY8WJjK0rbL6GTl3wUpTT+b402lQdRkqtkzz/gK4qCKUpset+2YSIk8
E0gN96rHDY2zqz8rmDUURx2rqGb48omOurSOeJgDb4wAR+0wk3DKGNx+dAxfpPWeWwuCBm4TEyh2
D4VS5rjEe/NgJ3O5z2zvAoXsVsUAD4uwh0sHNyEIuoM9unZUxKAi4KmCees172KWv9SLV+14Dj92
lXFb5bZewinpjAwKJy/5xxy26GBtWO6vsWwpRVlmlWMozy4TUOKw2Sbi/7WQQHQzM4IR077TPKRM
no8lz/zFDf5aaALBuPkHcqAQ44VA2osY9TCLYMwcPoBNn4SIxBwvlUuKMJtf8HgLMn8Vvs3STa/8
DiNG5yDjRtpmqfBP2YwEyknBJnjFnQlO+Ijb4KGPPfNS2MEvRLOYOJyR+5ABmJOdVSWuWCnpjsn7
a4YKMX/CGj/0r11RX0fL8bYD+EeMaThtvbqEa8AUp/KLmTfBundDdpi45qeYziQj7rtxh3ODkjHM
1pYy6c37ekmYPFfj7xTswKuraHYKG4K0JDhkwqK6DVDRmmOFN9XV0w7+9mrXosjnZo9afP+MPbx1
FAXpDRo3D8FVXNmieZEU6Ox4zdtKYL0wKw03TYwgIOOkO4ThtJva4H2c1LSjnX9MGgrJMG6fJrf9
TbsM9cn2qe/r+8AAwCN19RKEPh9ohttGPltlhfLQMPchoAQ+XGbvJQkGzoCEwyc/wLH4gIu+uS0o
ubdaMmNH9vlcmj53pDN9w8whgnAhZdjF5YH4fVVfIGLL6n1DLpbIWGlpAY2h6++sZQDZAzTMSpOX
0ArvPCvwj4P0j+G4PA8gUJnaB3hppf6rUb4zDGqtvYJFrfrpM6MFucv8jNEx9d2pd+sTiKQbAulx
N9YB+HK4Ck3KY20p9JVhxbiR4XJraifbtovzHU7VS7wal5kLFCuE56ZN96sdpsia87exVx++K72N
vBYxn0hgpN+9PWPNWTPgHeOulcarOS6/sMKq/TStBXrFQN6RyDAS+8meYQClbv0X2H3ARqnfdUb7
QFUCHXc1bmo9XnuPDwC545vf0ORaw8lhW8TkhIvxbZLD0R6VG805qnk2z0TC82KGoKVCcAlYJqPD
TNStAYxu1OYT067WYzfrj6cpt4mtlPMB8zqbFGJwmX5epvrTtqQ+ED/nRMR+Dpu4xEjSCFFfBqZh
MR/vDuDtlwx9EfUdFqZpHHiwc7TLNkQXBO19ZwcaxiPLL9a2v3PeSa3ct7bZm5IBgRNgLe1KAOZV
jT2gUlgXl7am0RiAcxcP9WB8d0Zu7uba7I6VI391ntdfEP0wyY0vhu/ujDRkEzq7I7bx5hFzJgkZ
LXacQ7eyHMf1vaCe94kWChJXnRbfwSCPr8myCZNHR0IGKCJRXHenmPNlk+XQly3lMkdK2n21ph/l
MwiJjG10ktg0HflNWMOeO8FHUmuSg+GYNzksPMRalR3W+W6gXbqRrylH3L1gtt7E964vuoPDyIHW
2VqOnaGfEPtzePUxioGZBBnAwlHc+pDlqBs9m4Nv0v0l14lFWq3+OxbLzW1mSRfwrmRd3YU2+n8j
fwhddc+ig3BWjiXUrC/WEDBrNu+dmA2CIg9+n5P9IqqrxvW1ZPZB0ckMWY2ETdRRSeFq+HiyRe+d
famfBmCrTQzgwevrX6oa3vJWLHvLQedr1K+1h9BM5J/GBMzFqd86nzn0MvVHyJBmCHGudhjcVXWI
Hqw6LlmH3oowb8Yc06R2wXTT+UI4LajxzvIhlkoG4KtBNIs7zKOpfAlQiOCJRlbE+IJn6W9GdXTn
09TRunMGlgGQ54B9lnHte+vbC/sdwMWCEVb9kvlc8GyFdwzE/gQe/iAE2kUVvxsrkkzp+TTbA7ks
Izko2JnRx8X84qGTOlvcSxekLbNVdmjv5G6cmrdyhmhR5MMbmh2oZPEBXelR8S1UtD08KGKKWIGi
5FeezzYtr71d2HMCxBnXXG6phZfNMtj2BN9WJftWI7n13RtUgW0XHKw6vHYpUDYjsK6f6M6ryA5I
o0kahX9m4couVwUEzg6eE+1nhRw9xXkSsYRE2Rn3D6oMH4PJNo9W+RHHEyHxxrPHqqrOmeIrVX8J
kU20zGgHxsnKol671B/D+LsvJ2oZb37qWb6oOsTIoqZ/tt8/meiJBsvETZ+m9f048ilbdDyR77vf
aNLgIDBdLFUDG8NK7ixvKHdl5j+QzeAyBjHPKkjgCuIWYhgsuEGT0pujDB8abMrzXFRUkbFzdrzw
kC8gyRWyAdZx3zCtPnQcX5nF0sGgZFloeCBgYhqkMVliBmxdfCWW681UjnHwzfbLdtSeTKKtFz4H
/VRFflH+GleTrOuW3G1edZhifMNK/809btKB9DIwAG+l8zSl1dmg6NjYi/VppqlzaoUiYsJmnuti
znWaV0zCZDI1ZKWVYbkdCAdj1GFvUuPiCrQXzFTemgwUfdOVPLC+dMIQHDL6zVRPw8LzI8WgujGq
Gf/9ACZRIh5J5YfIulevarYV0dyq5OD2qew22UQ6VxowiB9uRnrxi8mm1JnzY2XegXm5ydr9mGZN
QKbb4gGtXqrJ/cIH8NuwKOly7MwA5wDq6/VDzfrkJbFCmEZ7WdFrAFz4nVd5CryrxdKYFi/2QGqI
xraUzZZ1S4bk6JcIz9sMn4pYSSl1iS3DxX7UJcmLrDCRzY7P6BzAHpvrF9siHM1WREZkaCoWr/yF
7299e95NbrjTqHyGZctqCWmYi3fxXRWo727o7F3vxAm3truv3owMgY+R9mzoII4PNszqmpojQO5U
LuKvyyiIpE2cElbxkUCdN6TxtxfjmTyjAXUu83M8xbu4Tu9Dj8Xm4m/AUfs/nyE4tAfpduOl+xim
1uXpzCydiSLyI/UQzPmTViZDA2TydqN2omPOkxekYVnLfc4zOppld7IG6xdjRIZPYrnW7nCQMXNG
P2AZiaLGKpatzZJm0yRDtc0tBo8Jl0LVY4j3vTu3GSgQppZupbnZhBHmDpoI3rvMOeum3ntIuPuC
ZRD7NkTG3cTqw/xa4n9AfyiPwq7BJfAXeMGLIDho37b1CcFilI4OkDDvWCw5MwDZ3BMKgc3cah+F
9E7r1CH14OiXlJhN39+zKuNC6yk2ZPHP75y7uVvzL8r+FNCfiiByzOZOowqvEpsAsM4/jv29NXr3
8yIOrUGxArJgQygc4hlNokhd3VdedSusGSdpDCR/iB8W5dHYoIlFoAwr2xVnuc4I/e44+Gj0bIvo
kXSVJpUNn7Rv2f9mibTT9jHWqt1UpB9evtwgf+y0h9TVCmtuE4iXDd0LOyVvM3T0Fy67EUtRqwCG
4GgUyPW6t9RE8tcKnA8YJjcCXSBWz/EphyteOkDZ1pswNpabYZJ9xRjFjPszEOIQ3dh07FnU5Yl9
o04aONNHF8tVeG1i7rNl1VekDHmdBr0CMiIrsc+02zfYcMD3+uc2pGxiGv93bOtutwj2l5ox/k55
3a4z51tgI6ybMvokPEhRLJK/g0W+wjJFKWyRFP2SPaNvYgl6g+MS6Ya8jGHq4fA+DMhCiT2x6DjA
Szipyap7+RaLUbDPmtW2qHoCnLryM3NccsztL9nGv+L4Qh1FZHAI6pDkImEyiAOcvhTWRSveAEc+
TabPmWygcI1N8WuOh5NVfQ98HuxseOoZS/GZ2/rY16sw2lucPUN6lqNJOiC4VkS49N2d0DbpFh6o
LSWnP/wkdv3kO4YsIsZsEOfGIZyir5MjsV0RgdXjbhD8VFXriBSR5Nj3fDp+RQtZx5dxlUJhwkSh
QMI7aVIHiyEtgYV31mrcNZmE2ZkC8xaEj+ZAidYkv2VPkUh+ICkPnvhG5H/06gR5Gz/ACCHx9AJg
+xo3ADbKgs6QavAJLoahGdeTqxgtWfYBlIGVC6CzLdh55bi4W6R3IfTxdXVpNfJS/eR3NeEpTkO9
B0XAylhVrHTR8x2R+1yNlpwcEVi/cDJO+wxj7BwTUJTX8mGaQisq+4W6nYS8KB6Lr5FZ1TYpmJcR
i7m12lXVtQKMDTgTG22hszbr+h0/h3kO2KWYE6FiPaXqzullecfsfxGErWhdfdbmaJ/Yv0gkWqAE
UITP7CO8nMjd1jsX0tR3na27M9leBx9R7J0dwzcotbkaSdZ/zSEZRutFexx0Wp610ZTn//70QQEt
zwPdB3Qa/vbnC6+kY34vvG1t1GDeXrmw6cUWD9pfbrxWpZF/9OTcghuujCcjxhs5kKh95/tE0Sx1
y3KDuepYezMHAOfnavN9Glk/RSqXxrup9XtiiOQbuw4D8iXB4anUo63BYZlaYBimjHTyTr2WNGXb
LGz7B7PpikPCr8XciSsckk7Mr5u5BwIToTCkFuuBjiHI0mQ2sjZ7ugR19/++ZEpNl5+/S4YLa8jg
/PNvWRU8V4jZD//n23/+0e3L4Czb6//+XwKO9Qt2auzic6jx6HU8+JA3lCxHL1TzMMn+/xer90DM
BOXREbm4DENg//fFW/9T5ypHK0q/x0T2rRiJyPr5+5/vTcYkYNYehO9yqG1UWP3j3OJsNMRDaLBF
iev5FMBOOPQlsEVwoRMf6QLcSgc0bhANJX0RR38BJzcmA8GyWd4vi3tOm9w7d6b9FTpceSkKlbOk
YUXoB6fzXLVMyHK8I9uazGIX/BSBLsjpVwsBOWfl+edP1n+OgnDrA2o6Ap/SZ2kJfZ7xF5x//rNo
u/zIeBbIWKHP4/odTciz21/I/8p8PXEmS9YVleK4mNCtBDE+u5zV4+w9zjGeDiRkEj+SrS+j/ib4
Pr4sXbfeQ4SACV5IWN01lYZ9F6RgnmFXQCfSutkNGFrxI/XGeTGlAdJVC+P835d139/ZqbmBph+f
izE3/vvSJJohQdEjOsXoxHyPzczPt6j1W8xVsrWQxxsKFzI3LkgKox+5XgSsRh6Kfj4tjFvOLgHt
1SSqSzlCYez7q2F+16bVntPCYEnnId6yJv/8Pxydx3LjyBZEvwgR8GZL7ymKotwGIdOCRxU8Cl8/
B7OZeGNet1oiCrfyZp7EJce7t8WbHhpRfWo4Z/elVm4Esf8DLjfUBJbnQn2RK+43Kv6/aqXF3zIZ
rHOCBauXmG0JmoE2BrxJ0vxs6D6b4z047ITMCb0HIYEeNzT5TrtH9LQBFD/YT7evVrZrWCs5ZEQp
PRRT3ZhekNbwqDrNF3OufqbQKmgQ3uMx/uSk8JfoSsEx4YoUSXyro1RgUywKIyRIIRopkmU2OFix
8SOvbNudEyL04Dbm2tZBcsgcuIShaoSLWl+MLaXojYMIx37/6IkqOerUIS9jfDmGvxS14O1YQQmd
6ZM+9j3spETIu/xOt642zQROd9xIo+M6QDkfUq4/LPkSKdr4J8Kg3LsD0GuJf8uuqVgT7QN56cQ8
ArIbNk2IDXUV02QJZ3oa1yJ8JIHzkRbhTpTVe2UdK+o5RjeDVkX9RsnFjqu6toFTtujTf3HIFQ4S
Y8llFzZE8FkO1a6VzmGUxCqskoDXaIenAmh71CTmqdBS9kdBuJdNCXCITGX3wjnX6whd3fDUWeYv
m8puxSS/ZYEc86yW3RKSyMMz4M4TpeErZOUga3onIybPmsVT5XsroyzpwW7vQRR8Ae3O1l6VXNFI
IjItH0Xih/TbJUupgblsh22QFd3cR7ZN+KljQ3BuDnb3WEQH0QaX2KJPFkMh04JYBf0AD1gQqpOt
u6rj/FZZ7cXvrb+YIw69HmSdnqBcQeWm0l3fYfeUsMR94ZbLKCieVdk721aoTeMkz407C9KFv06s
8JyO0lyZ/oEXxaWrmrsmgn5hNiDuCvNGwOHVdJ27PxfOzV0AaIQMiKQHe1LLvEbxRWpUhsS0nU8R
HD8JQZiY2Hrwv3Muk1BUbFm8uXPrOSZpD4kzLollqbaHBBn+iQCErG2yMGIqyv13WVRvgZa+AeXC
kki1L0NDa1h3iK+86fKflJ8jaynrHSc4QtvAgG9CK16MJuz70fZv6cAvVrYYm6wevhDsYm2dzW/N
URKAtxwEN7wQTVTcpNf/MHRbC/3NyCws5NRZRoOebTO0iFAHM6FSXrE95Td2/iPYIWVZ/DdMcbAv
RLNptfBlElB5C3vdsYI9Ey8QUOD2eVXuvNZ7ow6NrUHE5aIJGVMUYqA//HbpRNFDgDwZiqsBExLX
NjmHJLyx8am4qJBnFxpLeJcMjQZUiQHOsGhKdPZVhN2+LsJLaLbU3eJv3Fo2ewKf5VkKY6yPwQSM
qctOUWMrjZOOJaNW9x/0YvEZMJduacMYS+x1MaRXzPsgTPUvvQUl0wbmT5xg+6ox2YELmVhwOvZ7
QAUqEg34VsqF13Ypfm2r09Y6/djS5WQCyFTA6io/TL2DhOse6k6Auiy4a9bWM/FtHJA5/GibeS9r
1cb3iSD6U/+NL/2EeX2Yy0RJRAFfzIvIAUII2qXBhVwVDgziqfnpJv2HDUa0jtsArYdlH1tmpmzF
ZY716ZKVOP+jZ2lhxk28tIrovYZh243UJkrTxixYqA/Vu882Ki2Xk+LQpzgmg7BgABoCjIhjjg95
an+EaPLD4IWXmmt5SFJ1HxYtiJ8pWGf8aizAps9yRLoupmJA9vNvOA5h+g3ySip0WOVB+W3y9uTH
wDe0Nph7HIM3Raa/uv5EWs0zXuOqWettdGkD+dIbmrvJxGmwgmjb1VB0MF6tE7fhaoGxre62kxDo
vZL9JSJ1kozsFs29TWDGjppnV931rj26efaLuw/XTYHZsx0e7Aj2ZQo1YzSe8krVy2RGZNqFR4Pk
ZO2sXnx5UCBcJ9ooaxeZw7lsp+gJIj7AP9MDPIR0BA+f3BWFtYxxsW1frYhVgvTXY5QeqnKuwx7D
XWb44yYLcAYUA/tZgGg0hMELhfh6nhp4XG0JssAdKhw0XrPMTSyJUzodvBCjoUyAbOjEoIY4ecVk
CrlJhekBF8ZOb8xbk10BSNUPAszjHegG2Bx/4rSGNCKGOMYoT2so+CBLd8oN8Ajgr61+NnCkcreD
gF3l1a1MguIaSC6aVltDU+tWVODQra4Cn+Vn2e97waHuyYgGcXLXpLaC6/9/qT9ZdnjLluR0FQjj
NPUxxuoK+I0VSP2aWhFuVz9GziIZL8LuOfwib3xsc8ponMLhWzeFaEr8MItIX6bWHYsDW5mcWTBs
vVPJLBHOu35aTfDsp+WwNOhNIMjBPGhopDFDIAbj8Bkl9niqpQQ9WbOh4du2Lcht49vAnYJvgO1X
/gLUTT+BH2fjmw47dE4ADXZIY31/Ghjs4fSaDGKW2tSUyPl8CbbQ0QFKREvbLLunPG5wc4YdD5eR
rntXdU///3MvojFGmi2yX9A9kcluVrGLiSmPiZREFMZvQu0KQDt5UqUf34b5L4jRp7iiE92sXf8y
DxulKpObFpGW5AXGLDX/rZz/wpW9ZvtML/HYU6psqkBs/v+3nZGFq5Zuay6G/Hc83liDwrFBrXSj
Yy/zWzBhc3AoonUTLk3IeC4amEp4RHN0bsZtHCSp6wY8qMa+CM1DFfePLvIoPyEvtGKh8ezwTOxM
NWqz78bDy5Gu/KlCJ2npW+B8eYQCBCRJKlibdfRaz37xbnApKV2xUPAvtRBY35L4EDxqyO9MWPa7
7ImbB8XcDOL4J0P+a6BDrUMySis2EcPDNKHV2trL/38z0Mkyside1jKrdqlujI8akmmA9+T+/9/l
bbTxRifcxjamwzrzRhz0doyPxbmkgW9d40mWD2lr/5yqqM///93UBSYdXzLeWmb8bNu9ePBUcKLq
6EF1nIqHaSkb51U/bv//t/qolpM+eCtPEwk0bl88+LT0W4ExE/+blA899JN9olxrtliTgHQZfxxs
nofMgEAC4Vs+Cn9UfCpYh6jUg1WIy/C1ydLq2EcNcZHBP7Odyq5cL8GMx9lFz2qH6IWxMX3c95nD
i3bk5mRYnO0jM9CP6+JFO3Z5KT4B9hyArbIEKcrs6pRTuFZ5gDBgD8eq9dSpqjsLOohPE8tUf4Bs
ISSZuMtqoKWgpOJz1ztKw6fWvmgi154ED6zFf12Fmv+aCzBKGbergQDBjiseWENK6hctVVgs5NW9
sKhZDYc3uOW4Bf2UuYvPPp6crSKRwEoKfQ+mDNka66fJh25NBIJr3exYiFjpb2XkWXSpYqwAIYtB
N8pZIGBvqeyg2reRv2nbZI2V0UQaDqN1EjO3eoAHVNM/lZJ1fmP54ZqDlFbdi4jLN9PMbKQR/84m
k0GwtHibGFAzYBSILVb5czaN9YqawFvsEfvUqV8s5j5Jsxp+M0qbBxZ6fZ3yWLbxPHhCziy53wUe
sVHeqSF0Q4YWXlviL5zUlV53e00Fxiv4P4y3uCPL0GHeCmeDsEEavRnb98xq75rkw11BDaPjLT71
3iW0K8C77DvsfiR/cRSCLEHIjWxmF/9knF+OzdMUDCzglUX+tW4EywbLAWtqa2tOFd4jgbrbXGPa
cZg9LnCVeuy53HTMSzEOHkRKBMjYEet4YI/gemcS7l+R1GDTBWz/DMd9Nkf3ZmgCjKjrfA8+nLY4
1FYp/A3oCsY+F3GP5aI1tvPbkGLMeqt9gIUNd4Pj/LAhRoYuOjhskbH1BwOQ2Eg2GFAbP8vE/ox9
OJBSGPgoiDUZEbfkMiljKiCqe8ZQWNgQFLi27XLBdK6FbI68oNc5bfBBW+y+ptx4wgfAyieoWS+S
Dh0SDzIn2QtTSMa1zL019UyyIJ9c016IZIV434beGogT4FU5BsSQiMk6ugauBDNagijkS/WXM8vm
ln+tAZjGFhdELwRmGdk9u8zqp5IpH1+tpcbE5hKVZxqfN6yBCTdsD3hka1Yc+wkTJeol/qRblOXZ
Cmn4O57cYG1iGmcCgPguiicG+ZesAsNpBUhPUgxPThAsMFmJtap0LpgBuZASFFUHMEdvjZ8qNN/D
yBu2Wk7ei3Jl1hHDtOyLYjyWCe1jLu+i2KM9lxKD59bC1U4jp1j1SYvWZD9Ju/vTg/C7ybRfUAOx
mt2TMWvrwujP2aC/pw7zk4o0KnjNS1fC1kVRj2G0IdqPYIGTYdhZtT2srfxnmtJ8iU61CvzhL57W
KUz8ZR6fB34ce74gtLDiSzbJTsb1exD7w97n8w5W8uLzWy3agjYtLOJTnXzUffhIA+fRNbWxTkt5
xX19GcPxl1VGvatdky1l8p1wDO1HWhITgdstzHHq811CHW2rq55ED8gT68nsWP8G7wBIN6PTHRvB
aeObA7Wv1oqXi73leIHvvfZIJ+0Qj19o2Gt0LvmZJbT3jlhFBCwEkzpQhnz0Ft5rltLNzlYQ/Rpn
ZFIYyYUoDphpxZW2tZ+AogGRYG7VpxRDgMsxV5j9krgDEpm/zCUgOC+deOtNbAoQA1a2JSk/KnhB
RgwoAls4F9hd5RVMZoXzFM7cmkx5VzMiGmLxswcKbx6DeKQKJEwwubMcT+Dhr1Q7OXxw/bdpIPmN
T/8qbSCKJg4DxHTFHAYqaw3iBVdaqm94KrBDo5Z9TsbAXGtfKXt6a+kTiQYcPGgyhDLw3LNjq9cW
ZIhBSG3pJMhWjh9jptUk4OOMWxr84loh0GTpVZAV2Pn8v0pKAnwsCkS4iRanyMAwcra5mfGGE7Sr
Fgj/1MwdixZjRo7YveGCelYlKWUZuynaUP6mR/I9dp1rlqm7SFqovWH6UKpwVpnw3m3eCaqZHmkz
zVrMQJGAx66tTvSbp3v3aRBcZZLZH46dsZuohHEyeazN9pWkIslbOoTjpKYqAC877Dkh1zaJEmRK
m2Q+pgAmSQotS1pB3OiPzQr6t+siGU6Uohv6N6u1sokEuLQIO1417vxYA8vgvHhJGKzcwYd1DkpC
JQb0w8Lf532E9YHJvTDA54AxxQeO+cfx2DEyGyxpR8IVYen3sPdf2DxcikDRIJYHe2RbvlzVbQ3N
fBR9/C/Xq3BNqmxiAd9qw1Me2DfGULS2rEWMLP+ZLX031i8ez+8kja7e2KBFTwVJH42qeuY0dPNP
q47djU++ELO/QV4Q9lU7lfcM0w9HySkstavphMc0bz+cjD5Lt+dKFhWfo4vSJG1z1QMWZmbsN7yt
sZZFNs46zT1TeoK6IQlUT2l1UpEYt3OAbS0vnst3Jp9ZN66y/lHSM9fTDHzZGi3dsNmWUGNwcHYB
sJS228AQYtU3B0cKmNwArj68hCcNpSEmTMx7sAOaEXTlT95n/2qDj0NkvBEyWxVUmMMUYHqxkDwz
3x+X1iA+YQcgDY71PbXjvd09JVij2PjgFXJhj7QNfxqjiV5UARaVFctL5pPoyAMy6Aa2VcQQn7bL
InOOfp19c/CuXJ0FMtXxB7NGJOJudIDefM6CdtzJVt4bvXtx+25JkP6lt551OY2UUBG+D4ziQWPM
ITKdby32j2PLG0JrCJFWDX2sbneuQy76Q+6tIMie2hbpx7b2Da/tHSvXY0+NOO9wc+u5AIUGvCh9
tWgZGiSGAp7y9tpzadoOMP/CkodzTPTr5DvNimAf7YHxZ1a1J5uSM96QKKSG+dZ25skvoxoFaZb5
7Y6DJqYB5U+UvD4CSdGEsB1zVxeY7eYcQzOgsEJu4/BEwTQsZhjTzmfQGhi+FTvzSxJEsFt32TB8
BZQUcc/DViAUeM8pBnOsge4ci22RTiyEh0+j4cwV2CLMAMQaoU2zOSubL4F7q8YRVtEScomdpkAH
Sj68bhqPrhbcsFPdM3xv6yCIqS51qeamrCtPfcx5nIVC/6sMu9/SgkUOLXkKrPqNlAoVWyOVd37w
1aIu0tyiy1tQvbQuJQtjyq4IQd1zfiqH279p6SdKVQceV9P6jKBpsZPhbcyfdlc6MLBsFPUmQ3Ru
azh4VZjuOYWApITvQZQm6zrhnFAaZC8n1lmhCwnu1c/WeoX/yXQ/RurtUTRyfmTgLsRMZdF+w0Rn
eBXZSoUabtCmO6j5buTgSPEHph8+Ki+OyWjX9MYX6uHUOKim9ruS/Y8V1XtcBNfENDZ6lnzm6Bt+
B6E1DdBkswFo4JfRYvMJezhOHgPVlJg/HWd3mdqgX33zVTj9V6E4sbUi5QbQ/lKLS/4VSTyr32I9
PON3f6V3mjE2Nd4QNX8xwhtu/uuOuAqnqv5WAjOZJSjpqCdQ6hZIuWps8pWtO5jdaB+ZwnCdV9aW
dBo+W01uWb+v/9+z5CXKHOeJbk0f4FaOUUveWFXuF1TWdewGr37Uv7g8xV6t5ziafsHZgCucAOqk
HGG6SKnec/6uyJpngCtbv0T4bcAmUHu+IM+HF91JT0EPVNoJ0zXuCh3B20O8JtbATx2zHM1uMj3I
qO0OjXdz8iRYVaX2SUnesEPqScbpqKpmAjoCkNqM2pvMvG/U9atl++NqmuqbcuQ5zLO74wKT12Pq
CNWrrsKV4enuih7NVy/ntgG5PIhQYXFMws8h1elW/qdBKdAK0TaG+cL5ZGFGIVP9SZaOrHhrfVkR
NgTNxySWEnfv4m6pR9xtMlR01zFf67SROwqgEhxWFHa5FTFctOS1mnCO+QA1EgdwsScRUy1v+My7
eq8KphM/bD7sNgZWb/1LJvMBPdNdOwWsj9h+bgL1QrZ0a+j9A7hid2adQE051reuiR+ipl1BM/A9
VDenothVoDZ2gb+KzSfKOl7lMO6cZHZ8NkGw8qmEG4uvMZDvGJkKMB3aEavFb4t6fmjJFeF5567Q
5jqG6ZA9uSRs57MsTztMARD+zhPx1EVjctq4YYHToy52qU3FDwg+pIYS823/4WXxd4eNYdk7uaRu
D++Wik5eRm2JwU5zsC9dh3juph7I25HG0oryMRWD0hPvgB3J1pHkWM6/m+tFnwHjiVsmRGIgs40N
65rCQWTIYzpqYq4SC6uqH+TA9r0y421tZPgfM4qy0+rfGBH4twaJF4/KXACBFFLsqxZ7F98gQqnP
bRYz/sKZlnzoS7/6kPnc7ZmSSXCh/3E3zA9Zlv8F4B7I23svJrupDrY68T1nY0LwZwggvSjq2xRH
h8qMdtCqlpRbnbUU6mRd12x2HPdTV9M+ycrnbBrkNvXiX33CusVmjmFEvo5N7OKYy52V3QXHyIaX
SUnJ3QvDFwZ1RlLdkDAHqF0od5Phh3TrZskKuyAjZDS1K7qfD07dnCKdgQbihbG1LLRV3osJ1QAg
BGl4q3PjaiUVyKDO+4QEGh/9YuAr9LEuyuGfX8mfyhUKpH68gozGAg2U5arvMj7rabOGIfWhR0O2
rRsDc1EyYTZMORxSq+QiO5WrWJr1QY8YTzroFTpZAqeh6RMgJt0+9Is1s+B/7TS8NnlBDNOyurOD
hb0YiPi2SOrE89yXRP+C2OXyf1HroQvJNPR4+jyoCEKw3ehGGiF66qV8b7IvOfq8Tsoad/qqy2qk
va6940i6BfZ4HMpd1xCPGIo24D+J/SeGUJmxmAKxF9W5flCu9h4Muo3Pj8qvMPwwayApoxiRvqwH
ut/cSQ4yOLW7Zu/7OI3kYWwkC+Q0H7ciNLtTb50LDZ9NO/rxJibvXk8639yUkd63Dt3YcOOGP+K5
bz2RZ/JKEZWwRhGTfeaeTJuzvjK6lHgaqYy8D4ihZ/ZbKiL8WfKYd778tQbnmbtrdbXxS7I1YKnr
BizklJbu3Sg4aBG5YcPAmd2mEE6g85vzXSZaGdpfWGA4SeojSzexE/xkhnq6Dt7ortrxxU467EE8
KP6kHweLyKE+XGxS9YdwVCfNnFzQQvaddCGqfafhKkUJcSJ4KKrEC+t4W0wQ9A+/6ilEYC3VL6FQ
8Nqi9M2N/a0A74JvGWhS74AgSSt3NTLxoBplv65n1VtW77KdsFKQxIw9dayznqRwAmHGmqzN2KGz
2V57nwI+Hlk8vGo1L+3Y6tnn0dPOcfdncm2C8G8GiO4/xWylRDgPd2bScfeqfhsxmyt7YMxqN5w8
K7j6KqA/KChAHaXVDwCc5ejp3N98tnSaSaC2VufeNbyD0WZyr7eARkSXrXdBU4e0xM4KPMgpJPNq
pZfsckPnBzkcEs+PNlrBCpu6u7Cb/AGDKbvmFvlx9dO4Xc+tNqrXVa1tQpWKE3rOl9Xp5F0b8BRh
Tdng0B+5tnLCDtToDvpdVGgCbtepBRdIeonYfHJhVIuRKrKZaAFrhwQrKtxL6ZHM1G51AJ4nnHK2
Q2nw1HOT0UtsES34CFTxV+A9zP21DxebB51vGs1SGqVBoSje0rqI6J6hYUgRn6QaMvjAqPo0jcbR
7LK9nSlsQjicoIs56LL4p33swXutw++fujy709pI2FGit9VMXMNB+TadzRnMTSnWJeLZyYA8tJpS
0kY9h9u5HqKXUoffoSp7j35Tbg2nhQUVOwCUIom1P6DbElu9xP+wpDELt+28+sA4l3RnYRMRV/1f
1iRPFen1Za88LDJZ9tL6zH5Jts9solXCa8WmIkWpE8hc6xCnkPXImdFPVlbHibKUEb3BCWcYWPMw
TOunTrUjq7lV5Nk3ieF5k/rkAOjPiqNPD327yZOvPmORCXTiwk/0GBZZuC8q9toRy88B38cq1Wqs
jUO+KiPWpjUHoD7xOTP1EhiTU//ytjB19xfrd7VOzY2pYRWLwo3KeT4imAMcPTbp6fEcY0yA4aSA
B9GuKtqj407fyVBYjH0rI8jv+M5hU7X1Js3Mh0v6Ak0n+3Fi4r5DBUjVsnj4XKhua3f+acv2nT+0
z6la0yCp+zc7ND+noHzYw8/UqK8mzbuDzMXXSEXemJLjh9uQmuMZV1e35k30UXv+SR/UR2KRBsS1
QKALcCfXN/23YLW7xHoO1VabZ72ue8sKdgPBvIsfX7PIK0HGiaXsAPqnA3olEa972advtIRhp/C3
rOweGl8tMHoaiSdGKP4UmN0149LE2oUoypobFR6u2tdxvy9EpOIdBcLTIuV88Frjg/3vyBEDXGLi
cr7MEE7jzoyWEMaeUzVavHUwBHRZ9e1leJB71b1rFrxOu3d48Htvk7XD3DuCm4QDlvaIutoZEJjW
k+4ezMLg9+QpZawZjzo2CuT2EN68y3NRCvsUDj9So3SWMrx5pmdjbKf/6KD8iKmMXrh4W3kYCIoV
wkau7KdtNWDNReNi99u2H6MDcsbEAL60HPNLDQ1FzsinU9QtdN9UK86hll6fs+F4T0ZC858/l8a6
fMqtJN40M6FAL59HUXBtSFJ9WdU+Km70mwfGb0UoaGGPBS/YxiGO1ta4GoCt4dAin1PP9ha2HIa8
+6n5LCvvTQBtYNbL2D+OfJrMYJaERcOiqwjfI5MzjT9XFtWKSX3wF/VTgcSO+y/kDdlzSyLnuogU
oTzTcvdjo062AOJon8eUlJmBrWxh6Jm+U23FWVYAa04zhjrCq/yjaTq2rEj1OMb56LvzxZcmvSIn
+Yobg8ABphpGzaVuZzc2etNaY9JZttZlCLSeTZwk2djpP7soCMq1l0Kol65xJo9IR63o2WBY7okC
QbH1pHtJBB9byD7mXro9PxZ9rqusWP6MrPNlgrQndQYzLYjCHX5tgBiG/teMrn9tSIQvYutZ5YxP
Ebr2RM5tU5aU9hLiaTX7hY8PNmNT/gZsbVjQT4zVc3dm4qZPAeMGlsmvbMy2ekraoaJ2ph9XnNT9
cqBVkNsHmwzJE4VWdy4Ta+8pw9wMbnM3Iu3g9/oa1NBqhLnh5M8eiXRMR+m3ldLllDryOcpI3Yxe
YS5LcityaPl8SPqRqEy3pt+OdjXQT7hC8j7e9oHYKlXSglj1f1bNKenmKbAAPrFORYAypZvbqjjM
msHZ9/XwnqbyDeTYp51VH5G3TRWxWtEYdzvPbDKO7TlLoa0AALjEMQG0RnG/asJhk8ams4ruKlf2
2pEKo5wRPRk1WOEw+0jDimmr4y1FZQ9jfoC9WExA+rARf48+W/lqsm6yNplYs5Z2iDy/iYDhvyGn
tSIwwLucJf7KwfZKmA45DjX+1xmJ7lase3Hr56swzH9TV35Jc5u7JsEDnZeO56ttaNMWVWA74Rai
IEc0wzOG35qnKO8gFeGtB14ecwVPWZXojUgWmOCWrYNaDpuanfC1a2wQjtJhmKiNS9e6Txa/JtEF
HSkasSyPyNOZImPeNLZwGGg7G7pftibPo5Q30BzgmNO7wZtqE5KyRZEG6mhlZnzg0o0FioxAjtOK
9/ayVbiQrEHNAD3/UGUlX1JfktfF/2ZwfW8pTApnDxFfOgjvPGOlGRU4Ft3BhcBZGXwr6z7dGo18
TI3cDw2OqoAeFGbKQvCxzxlDKBPaEk6HEDN2JxM+OQuzZjKndeQTkrZ0i85Jt+BZMzrtmGvpwfCT
fDNgmVlmcC3WOr/XSguzx4Ayuhdp+Yq8UO8CY++4CAbs1el8oNLSirVH2+hIrLaD9mXY725VvdqR
rbOf48TN0QdlR+JsLJtsgaXug83GU8ydpmaGZMuj19z25P/+EpOk7cIqo2kzNaZku4oZTSmz4xbv
g82S+V87azhiROEaYw4EPSj+DYZpk1Yz7/ppBAi9ptUjX/k2XfY1iMKSNOw6HjmpDRR824JZhRF4
2nWuzquisW6F8pBbm3RkSQDcOQTCp/MvqV7Y9bUbL414NBZ2EZ1V5LC/G/mc9URaci1ICGcU84GC
+Zon4v8NEhd6bW5sKJZNh7U4MCuiQFhIHI63Ai97bvEWCor6fQR5IOnzVOw6Kfx0k0A+jVBn1oZv
hzzjm3E+nZvObWERdXveEQ5VIkTUoVFg7PGxTvb1i+zUm6eD+ox1ctUtpzwCEX1YZvER9y/15MO+
i16jYLhTUfMLh3AOUVvG0ot4oVT6j9W1b76DYSE0zL+xIJbvDEa4ZP8BGbFhunQi1Ei3gQlYRcWS
4wGVkAfrLnUPiwyjdBxTxhqjCnETYJkasmkS4WddNT+UTx6AzeybklA0bYJCuzccVDA5QHUQuh+K
N0zci8TrtzajJtqSjnEYvbmdvuGyPlLKv1o20Xwi92Ci8ItocCl5ownjVoYg0aMpWefR+JZHKeCv
WK8W+U8V1Xd7UA9HGueUkpjFa+O1NF6DdbEN8yq87nlwQAlb/Z7VxK70i93UjAc3xrKpvN8gS171
znuIgmMz0rGHWjwI6S8SET/tgIVBVbZcT7h+wKzMeo+3BuBJKHoRdKT//wFd6tDWjPRdyxlDJmcz
ggQdVX7Seyyimm3jsSs9jG7ozQrrcWLBACVdzbKKd4Uz0bAk8puFuS63WdlE9nvUk75q8ueKCAHL
g2XPhqEz0hPCPCkpbzwlWXsJaaqrZbyDVbzX0uYaRObebJH1yTFM6VvKmsFMgHNayRnKAsPBLJew
kc9oVANHUr3FWvIaTuNT422mathnUj7547ARjtjHSbpKZsSFFZ3qDr4jXXPcs7Q4+RwnhvIewyDO
E9K/2Sd4jpfBjZ4A5RMz2YWx8ZR50S3ttozj2FaG9tnyuoMf+Q/Ro3tJsh2meMSdoDtWwgTjkXAV
wRmvpuYxyLaqBsU2pXLpVNQexDmnQUPTTOMO8HHrcZu36aXva8jGE6qV/qkz1caoP7BADx5Ex3Tk
9AVfxZMq0h/h/LNynaZeRKCir39tH95sZWUdXb/knNEP01IwzqYE4YrCinezn5cLKKmzFCocbIVl
h2Ok7QFXjvkrn4BT5hHMC18qmT108JBxbj3FlD25RvFZdWAygaETmrH3FcvdQeXvjfNhlMUP+3q6
3UL1pDJOXIPHcbZ1a+EPEAdwGBmqnVXo8LCbrRPMS4OKD3X6LPmU8oirRWmKd8CWO1sVp2LgVEls
9YNs/JJR5Kqp+gL3kW44hd0BVCmpPXul12VBtA/wnl16q96LLtTCQoEsyXvUMd8HNV7ySVrbDtPh
InNmf7BxHkxg/kr+8+gaVrp917Lgue+sZxJBqPJ591uR5lbgOyIBgR5uy2Iq9RuQqFdjbl2XiBaU
Yi0Tj8a0bJsXhr5mYXeog/pfbWt/pOJ2XJ5Bh+ce8D1HO5Uut4vOENbCD7sLKiJXHCr6MPCThMGg
kOb9KsiG92auro4i+6/MCPT7ClPfcMSZiOV7Jhb4/HKdA7lLhfjsmoLbPkybBSy/TCoY4vGV7ada
Cn9bGlxtk5omAdQNoRWPauhWfNjpxhXJvgvGQ5R5xCFG4PAGZZSumKElis2uJHmCnJAwHzjxj9kY
/1KbZGSXZq9YOjdmHvDmrqEi6iTj2qnes/I/26K+M0h8FUXa7lydXT+MKgpVsndrghteFphv5fiO
S+Waa7va5Loks+GJy/OXphkNt3CFuu+dUiRz4mr2AlU8WoT5tHUyi7nMBm4HiELYOJaZy/dzz58Z
c+5YKr5ZebAtB+8jH5yb2+kfkgXVihBypNmX3m/+sp7iQ4E9uHTUT5BZe8mHUO/+Eur7ON/GS/lZ
vRgNV+iI9Z7TiZc8GN9aZX97SfKcOvq9pGWQQZyCDq96pXr66Flk0gOodBE9Ar2jrV1uKpFdHlLU
aQ/9FbUQtnM5/XG9e7Z8e1iiqge6u2WHQc/6NgUc2EOoWM5/anpm860vdbbk8dHOpguLnItZVGuu
dQc8sDN267eumRfIqgzUs3MTdrBHL7UyvBQAInLWXZaibnLaenZxGnllKfLY/FDXoz7+cE3EAMtY
b5QcHDlkseV/HJ3XduJIFEW/SGuVsuqVDAYbbAzYL1oObamUc/r62ZrXmelpG6SqG87Zp5/kefLg
AeQAmCwAJ/n0ImvzGunOp/LjmMNo/MWFUy+GClWagQOC5uZQ9xNgdxAwUc1zNRSwiAnvy5jLIsp+
c0KBNg/n3tBug769kNzeQXLNt4xerh5f5mRkrz0TetzSxAVa6P+jLlsh522Q4TgUg66EE6NoM4N+
WBGKGa+dNv3G1LMuk25Lh0sgqrvgWlmzhJPcFGn6MuRfKE9V55QbWXjRWlm8944X3HQjeYlzDVuS
jel0gkmCR4s09eklYEvMpu0KfJGXGL6Rk1R3IuX+WmJeaZRIINentdvQxEfoyRZ1Q530hVoS3q5q
DSQbISFU5jv5HbPGip7KaeYiyD8YJnHZjMWG9FDYOu7rhAMLfPViSqeF6AiIUUTzUA/TV1AnMUgL
/2W6cJZ2VVxG+EGrouKJ9vjuEdSuDG73VQbGEC6rsXbC/Krq4BRN8tR1e+LJ7mnXbo28O/fB8BSU
6Q6tWkVw1jZCp5a0/hf9VaFb4dIfCILwgk9NU2wSYBiWGCcWIRFaYyPW0CT2ltYRbKexEYUKjImZ
V71AM0Jc3FZpJCwYo74e2CFNUdcDamxwKkVxy5yh3Lao+yonPeqeqy/7lGgDSRONVRh2OLPEpvzn
5NHJqvSTGTNgnHr9aeB8al1zHTfguxD9ae0OyTYielKLk5g1U15CNW+cTy32ECNAqs2L8CmrG4Ca
OmqEur33Fd9mGWWIXE6AnGnnqO8XsfFqeThvsyg9mHWDTe/Sca5N5NsuDC/8m9/BMW8vYcc8m2r+
NsT9Kao0Er4taDTBZy+tg+8UVz+znwpgAithTMhtAfGXtCXHnsXuSjbFOff0r1pD0liySmutDktQ
fppYHlkCH60APJFa/PJZ8a+3frPEvBWOW28Tzb1ShmeVdJYunf1CDZjfo2o/WKzZLUyYWt0Wi6ZN
eUA70GQjKn/qm4IPXbcxDGRkxo8h6b8KK74Yu3vGqbYAP8u/l5jz58QsXPjZwkitm0V1pzUskmnf
Fy19ZZeLN7bTO8X2lmyRhzUg6g5IAJlc+6GwO7fcFWuCBghTIC3DYGyOeWzRpQ1UTXmchu5q9xPe
hMTf5FjtLBlBJwfg5/KlWMX/W66VCs49xlQVfjPJNxdyhD7SUuWytvvDA3YNNPJVYXcSfg5ZXnkr
q4QcJwAPBjYygqLFJgatubLsiycoRSkFIPe1iPuAZFsRqa4SicsyPImJa1wzfAxDADiY57zhDLsI
jPjMKb+7SV5sDECcQGWLquWcqH/IleKlqLXT6A7PIYlDutq0+rAOtOGPGqrYtwHTcv1GSOa9tdWP
qJxtK+R2aFhlauYKYvZwrQL7zP9HW/s54OTECQ4Bammhm+S52eR46KI5+0+1KD40i0lUmmPa65pr
kSNJ1u38q2q6XWPCeghayo+aVHM4TAJvwDmyq2fBdbuxTe83ayys5M6R1ABW/IycMXnlG9VQSBja
fmw8PNrS2DQD2TmMF9xB/kwpBY3zmynYibOCM9ZZJCZZcXRC8GsC9H4gihOMsLMX+TcBMq2R05vd
2uO6NaJXqyyBpLs7GkEyC9Pgk8SGB9noBKd4Sw81XeFZsPFY5LB90q66mH7xqGFdK3ZMqoDIdt0l
VWovSoqQWFLKJDg3a5YZNcD1wD2ydXjGLxkd0sh/N0hXXYqRIRpcKQTjP6IN/mqJe79RO7BQrF0I
3Szw8lxtOF5+iJKBLcmaBu+QQBgy3aeyNS8ib1vmlgSIeBppUhWJbDmj+USvT4UZUvyx3IpAui5a
ViQ8yd6a8zqFSIjB23OmQ0EO4aQhc3D0ftijsMZSlKHUinrzWRvNW2tnIxtybDq+jlxVP9tTR3Xu
PHc+qRqIq91+/JXMD1YBiZDOnCkm3OFUgJLr8U8Ir7zjFbjlU3EpEhp0IkX/gdc6Dz1S1YaQM7Qg
KbU9BjNk2WxO+2opa21bt/KI7HQJgoXcqJB9QMK1L8bDRDeJUhFHutnWm8rtT0b9GQdzlq2pXxJS
NRtdMGed1pX/hr8ccm3LpMoecT25hCIEmmeuQ7PQF5UkATiqzp0Kz1VlMq+noqIy+XHxrBuzqad2
iaoGtEG0z5Xo+rNNMn2sy5sRrEnbezOUTw4MlLtJ3cZCXrF/40WhddPr4az5+cWUybaDFQ1sTGnq
3Ve3yk0uVl7frLT9S0jIwHamdOCI3OT7JA5gdbz1dXSu+2hdWvTSIYkUpKqfASPG2Ly4h+cXDos1
QBREekXq/+rpv0KAeM57prZDyUI6TfA7RN+qCzeOFj3SguSIjsCBjVd8OG31XRTTsukhVcSVuAW2
c+aVmAk7TH5VqaN4deGqybMgNnNVFwGahrx9gC9gXqwb97IMrmaSbIXoN8qQv7WVMr+Ih1POgEda
/kuSGo8OwRlQp3Ui1cYFFIo+m0XvbGysovZ30voVJJeRhAb8Weh9Af7Lju7Zqm61nn2J7DP1SKIL
XDraikKb2dcsAVljmPzD+LJB34bGKtSHZVSfqdWmXUCnTHL1y+D5r14QI0wvCOwT9Uev23tUFVw1
FcWeXafHvjcPCcxAeNjy3dQk/nTeVVXieRDZT+5MN3u8FEARfHc4+JblrmfhZGSWfwrDUTLKnywR
3yA1v7Fyb3C1PEa0BhgGeSYRMb7bVflecq6Tu/05NP7F0kLGJSEbQ4sAIacPfzR9JNEB+Ep7dYv2
m+8HcVOzhBeIudyHwdzkKZM1hHGhSDe613HT9zSX3ehsudWP+gQWRP0FlVMsbDO41d2esnGr9Bqm
OksJPss5+KHP1rkh/kKaI6OMgPvMkzvzXtRgOQazCpaTbe1M/4lAkm/XIOmGINww8r886d+JlTpg
xlhyOmKwQdWnC/EgE5NZnSNOzDGYpOjMcptvJbrb4LTrugVZLF7g4b84goKqoIKsTmSNPibS2eeG
ikaAPZiy711GaTVU7yVpD41QxyTGFqw/jGJcmwh8FYRDHbWs8Bz63+hsGuM3Krajz7gt7wH7mM4u
Aktap82DgLs/y907o8s4woUE0FxcIvwKvAGhe+SU29PB7IVtvsw/XCme9crbpLmx76LkHFvykFLl
NpSSBgtCEjnjM9YdDaNOtLYtCme9U4wnUu0GrSlaXgeOCGAqB6O1/llqOtZu9eN2knGWvLQzRzeu
r/pIL2zP9WCeLcsxRtEz90+MG5glkpgIFf8DuwVbpfpZ1SsVJrQu+bxHTqjcqor0zd/egxsU6zyX
ZkpiAXu7t/yRY7sUMUeS6xMQ5qGvVgo7fDAiYYXrWBfu2qFoxw/JoD5WHVzvbst599w6dMAGFGK/
g5HsaTNMtUFbxVyhgppdRaO5MA0DS0K/68foTBTDb11hm2h6ENSB/SShNqjnBI7tkg2mz0I4PwMX
xKbcpDCH7D8PBWQv0EPV8deYhCPUUUrkTsLELGv22ybdB0euLtWvGXL3cy5AdBuecr9/r2v9KZqY
qmdoOPEhDVjGW8QopSK2Jxz/bM9DETvw66TPbig+stI5M0dmol+d2DQxPPbfKx6PqQofEJ2BUdX+
KQgoABqNo3gEtubNKvWZ3khHBun7O8KV8eQ243tQMxj3HaRneg6fI32z8B9XQdguJs9jJoi75UdK
lK46Nz4F279Oz09eH3G6zb9PkLzLmpc3dhDN64rt7NhihuE72w3hPaWjWRVgvxk8iUMTVnh4aWaW
SMeJxDQYyDIQVrN7XpXI4odK7ZxSu8TC+nOGu6yqz6hBw4uLCiq0SxM/dQP5OuKr6LAyFBnveAIQ
bcSP5liQjtvujR3NQ9V2wcCMlCVHDCfPiF/Iq+d9c+cwOuwaQfbp07JgJ9uQdMk0SeXjlpwB7G79
rZBIKrqBZb6G8NxQw1fOaLMzkqdgeu69Edlx33YbSuJzk+csrEus7xYDrYEfLbMkzytJ5TFnGG7+
mxislEWre0KN/8wKqRbao/f6kjcKjUBod89aDkJuCt61GNcg2tc/Q2e7XIyfsuQ8ieD1gVCTkMOI
8q7DjHUnhknDnodc+Yo483OdNQAPK1g8VJjMnv07hsI3vxc6ZVf02ensZFz1XaejvYga/9vDyIbX
6j55WLu7+kh81bsbM1gh869ZCnSiVuPc5vd/gAO7qBUkfOHiJAma7NuiDJ/AfDDaRqA8ld5dz55p
ifio2zzcEP6C4hvEF3BN8hAmSDBQAklCj49SoT/qEZlGAwlcXc3iPa525uxu90Mj39Y/Rm+xzIqZ
TuIuXYJCtvmozSc5ZbvEnFcTxsqdJsSaQCEXBHZ9YorGyD2Y86xfv2tN+Bg5sFPHW9c5ITgyotPB
lKkcxtc4xOulzcy+mV8s4iYC64S5egd6495LOnhSuUDWlYCw6OH7CXcb324tKJ/YRRg+b10+3aO0
eM9tqoO2suolRhrY5jyK6ZCtOxiRK5abr4xRNkKBhkjJUmNch8497tW2LbS70iraQxb7TvkXSf2v
4WFlZHHLdOcxgokJDDEvJIhL6vR3y65fx2gbDuq5CsYlybDvKCw+JXQD45Vgrh9cYjXNdLVEX/fu
mvnabUsN828DNGNKfoUscAbVyNOS+qUy/dcuG1/F2D67Y8JyXIac1aTtDNg2Ze78A43+aSIpt2DF
6BaUW+nle1IW/iymPI7A1zcL4aVzixk89Zr30+TUgVBIoCxyJ1BPQHrVXt3cewahcTHM1whfFGeT
jR+lpY3Ts6eE5D1HkIjFfpFSKrvbmf9NBO4GyZgTBB9hgNPM4CMfCBCFRRw9W67k/01eCzIBwPzK
OOg2bIJKdYBl5fDOaIgB62LMxPuE4S/r3D/NHsNVmEw/pnbu8a3zUkcYmphpzmmRA7fbwo0xvIxa
sywaNqBweE8wq9+LVv7UoJpWrvjwUmZNEq5PM2t48esQuszMW0eyVVk/kbLuKMuPqic5zq3mFnMI
Fk7O6zJWKC2YkQP1CPd2L1kfez/VWP/y82/TmbwkRDtugyL980zvL6PJjxoUrmmHhsApu42NVZoK
1L6zbWD0vEaX/ulpTJBQ9xMxrJuXzK4+q4mnvifFdbaEr/TIX7sY5TDzZqSlgq8rHWTOPqTCcj7W
C50BLOvXmj9UF9XPWIvXqsc5ov+z8vCYx81LUnS/Ng3AKnXqX8RBe/hQK0zyK78uP/GQkO7T+TxP
bwpLMPM77ExmhQgUNiM5uxcs8mgzzRaDafyIvGuEjZ+Ac/LlmoT4JH4iz3MvWWJ8ArBDGdF9qa59
EkgvCs9A08rFyi0cICNEGOGbfJXe6H2pun0rLP951NXFMwT5rCRwVQSzgQJaIoJAM9I1wzqJ2tfM
cP8sr3kbXLlXln3lL/+OWfmhHmOXT+qUqZE4HJrspNAyeQPbgFL/Abe6z5T9YrKkhkZhfY1R/Kkv
8zB47rBsL3BFvIWjekk1QFzC9M+tGnas7NA5Lk0WyGxZ+19Z18+lcLc9clrY7JyQPJyKH3kM/D9G
2eP0ZejzOLskrMXilQjHR5RYSBYxJpDsvM8CDFQp6eIOXXlZghKJyvvQl3y5jvkhrbfWhrbK9mVh
clgvU935Ld9ST/vyvYnHzjPAkPnjviS6AhFUOWFuKgpKTqa3ymj+kna6q4ldazsezW5OddTn9Fti
gI2cL6P13YcDKwFiNSuNq7wkwEoAk/WgoiWvUgZeo0TUo2v3IGUlB4GOdt0FXh3nKTmVzbyP8SWP
F5RjL+Pgow5gm1XkiKurR6unNy/HCzVvjY8kOg4r6YtH3PIfJrqOGS6LiGekHEz84hBFuCkGneMh
82DNpbb3byqec9v6qytU0/5slgKVxrEaPNUTZkiP7WqfVETdoLklVSQcmNI7wiVRJSbtDVkIb7pD
aQ8FVsOqlGT1CfCpWNuS6b/dIudK4n6O0pq3lcRpoR3nNoU3FLBBa6bwGmS0p+AddZb3aJ0Tw1vg
QJvB9iPqEWxFiHx5libyuALt4ZbJpTKzYV34RG/JbVvmB702XqnhmAT3/IqBQfKCukiVPjzMh2z9
e8QXdAvg692VQSVWx/Nnb2arXL3qVuGv89T4NdvwrEUsgNBubdDYP4UYBBkbdw/S1p9c8WgcDWFm
zXjMxlQ6cPg31YS2CGU8n08V9XymVpwuWi9/sOY5jIIqqbfMnrmojlnTepvwhGZNRZ0hL4PFErAc
CMVKHf3Xj2chVutguXJ/PQNVphMxq8PY+Jjc4Fq3/oecXVC4cBAO+Eh/HZIpcw1YY87jERrdG0uc
OZ8JR4izAyJZrREtngRkcrpfCu1ocD7dnMFFlOxK6xhFomcWErE+c9nNMkF/aVzMKXkBV84mJSgR
alMyTV1CdqYy6Ijpc+tnPg7sQJPP+ce5wFGz4EMC6t6ztMxdonZdVawxiZwmlxTGyO/Yo0bZu+ng
oRy88s/SymdvwvQroaM6vXnRInUi/hzNHy6ytSu0z96x/jr0S7XFbG1KZz9aabDWx7arBOvcJuvR
WkIMSsmNcrWahnkSe8MCl2LWoOjZSGD59Z/0zllZwcTzPFA9KTyeS6yvV00UqzTQSHR27pMAj1+Y
n7FBLmkVXoRvX4Wu3u2mbYB4qp8gM1AyQadJMdSnHmrXhiGvl2pvU4CqT+DO8/rqfbATOKyj2vjC
+zdwx1cpGvkx83nvcErgt9RZMnAdsoZ7Jc7bJhlVQTFfgOSoOEp0qHf6RVjZHlHD2eFGWDCIwalX
X8RgorXzoAqadXIqKIoRTaBqLJhHG44sN24dse0SdPI9Csx1PfAWaClDpYFZT6YqlibU2hG48WVd
5rQ5dfASBIoPC8g5USv2Led2FE38ggD806koJCzG2/PSjaBjWWxG5RqrnBmjzRPM3RB9a0P+E7Pu
gx0XPUfPSR/zAE2l9o5SsF+oeAi/YGmzaMrXlWu1N2GMcMoa6NsSrr9rZWTU85hrGKdh/1s7pHUs
92txyBwCEgoPPAKKhKou02c7vjcT/TPgcfdqkfDDMG+awb7pBZUqC7fRetNpddfdQAilJfJkHSTM
AEINMIog+AeftIoXZLnFT9SWTMBFhUeZkZovQV9ZvWi23VRpILE7PlW/2TQOrE3dZE5SzbBtH4Xx
OhkQ6zZ5kKxmdiW2q56zqnaBgXThxRaKlaEksxGUPqb+UTg8ZO1dTiysUEVtCs+s9gVKq6Y0UOuF
xdOQUZyHvutvasObrlpqpeAfnxFys680qJ1qh5yv0uMcKhyxnZxyazmMfGIXA0n6lOieWMWl2a6m
Bnc3WDlmJlOk7ZvoBk8gBs4LkN7n15DNv9DumX+dvanVj7HUvlrRtCtbzG9upvirccIHeQgzV3/1
u65Ym5756DSLeT51HOoVYkLx7a7KxLQXKgy5ppLonWHrj2718PtM/1ZNAk47DYr10MlBWKm6eml7
9Qpx9E2FYPkSFXym8uznJOQaihQpMwbMhF/EgXbh0hWhwrP2sRPwVuRqWII2fiNmdo0j4JCO3h2P
OTANptEKZWDlxRhA0T2MLNsHI+837oC2A70ymXsUeStwZkc8hjuDOWVfIkG2m9JaGfyG1XSA/luF
P6lhnIxBYSMIpzuP/Bk5wkIvhzfPZzqtzam4BpmMtGNQqTGzaAj69Ew/oE99hKNORVxD6dWHcglk
s1yVJVWBGhhj9X8eCdMRei5LiGzL0gdIacQnVwnBgEYa/7RCGRxhLQk/3XhUwjrg0WSCHGlkrrAJ
akz5UTakp7mQG9BT8HKPhv9IOs1/y/sZH2c2aNs0TmjVg92YtTV1qLjy1o3hHXuHksyq0kNimcxh
gnzbOvlrqI2fNnW+NSGngVfEDCL+zmN0i8IDHh/a6KaN90pqrz1UA5XpL2KavnGXDV31XZYNiNNg
Yr06e5799Kwb8hgAo6DRTz6ZjWZsPVoGwVAuxu8yxY3awg+clSKdv2+MxTCJj8SMWOuZ/Q/Kxd0k
852vvOfS7CEAhvDZ81xfByO7pLQjNQvP3edoc0Fh+yQ1UICmUxaS02rfGQbVZ8D6klY5Q2Kmgewj
5pxJc8p512uY01RXfk2BO8EmhGQuKVRyeu3Rp+RApcdhkGH0pcp+DAljTzjUawuwOHR863kKuK1D
a9oyyJxx1ypnPdAe4yZdXSzUbPgbACnlIjCWnVP8Q7lKoNLAXLn24m+gi7hx3DtOzYIo9ew89sGR
74wKDNzaWk0gPBws8otqsD/moS+33R4b0HlI+fmB68MnOEypBw58tP7JQr7WtftsZvP3XVovoqdH
8fX6PI4nnqS5M5DWUrScVMY8jTayRyjbL+sRieZ99CJueo8DTJfhhxow2fi+/Ru37F0cy129kYsE
SZX0P2rP9NcAUoAblB5msF5DPucxbM+uwhMF0uvJ1NHq8TUzzSCWapldap05KRPvaT8NxqvovDWp
PbtSL769zkGqoKWnSf9lWk914bT+KiKDowenPU7huzfJDX6uW9LVP3ZMRYVTuoTovmuUuCUBNjQs
LC9EvZDAVCOrMsh7W3hYYznJxZFUuUTuBuVdmOizhPJrsWDK+V66E/nW8V+VGW/KI/mAeKTfJPCA
INIR+mR2M1fmMkq27LqRwhHUNKs0gcslNyA32C0g2RL4dYGDsPBktK9BNrTI5TPsN1ptfDW9cay1
D69syW4IUwzMxUSWTbktMwy8SbEzw/5BjO5BJCyooqUt5D/p4bes63NWcxN08WsQSIdm+U1LERmW
gXUUwbCly8LXNeDxNsVwn0h7A+bEEFuXzMRQf/Xdh1+uUP1dgRDRCBTrNCq//TG5xJ5xCCUu49Ag
FHQ0l65BzCLOryvb7LWmwScLy65dG3nw3vP62l53Z1i0G6dPHde+REpjWozJTUeSRqL9wDibB5R4
5XvnWoWU+VMLGkFLb7TNv61WTShFjSsvBR/VCPWgGPxznPzTo2zXx8hMmaZz71Q6No1wk03Zb/B/
1JuAtz1mI5WIJJTEasrb2KcrF2wr4yaA8lMERLjD/tFRmrXwi6dEYEQIOSN0gGMalLnIPtWkj3KG
fVvTsbK7ZRDXf1aJq7LMGQhoZjkrKrmPiJHFUdMw4oJDmBq8fF1q7mFDR+ugmF50nhW7t/sNbeSe
ZGq0uhPGV9dEc9JpMAiGbtsP0GIjAcoHD8U2V+RiIXo/TQgcZDR+m8B5SRVgwxHFEpESwPWBEbdd
kffUYfEMU/tjNq+0Ol4tEuV+rbDiTDYmLLf1TxlC5tTi6mmoRncvzddYk1+6KV+T2vpKyj5co9yU
upVsQN4CM6RAr+0Y+MPIeA2i0j5EcbciZ+LgxPFvA3hcQyqgQEnM+K5Pz5IWHBh83Sh2dcmP3GTh
CeMPsrv2PGX4mAuzfYmG7mtIxvrod+U5C2IQ02WIpChnY0S8IYPEULgxpgTNQ4sxD80IIgx9JvqW
hNxibErMn4C8rZs+kzIsnLFc9tL3fhwzO7aQdawEG15ToDSTgN+YsSz5EyiJpXfzdTY6pOAQsLb0
bQNkywhhMuw53bvx3nQ4aZvYewpYSxzy3tgkslbbrsKAEjdvaEzdTd8x9gZKEzHo+HHxUnCRV8ZK
UmiyimZeaomCvoXpHS5QAKM4qUC6difXSa3VKJ+nEohAVIjXJmKCOFkWxBW6aNumTzIf+Tw6sBPs
jYnFPyiIjZoENuem1V4Cs5hWfjoxVPPRBYyMTACafSZ9D+222sES6SByB9peIPGStY0APdvKUNzy
pPw3Gs1uBInA/rZwwAoblo1wCImGxFVvOICeyamv3LktHv1iRRsaCPbJEejfZZwFNzIXXotmtlJj
qVwNPrjQ6qtKM5PVj/3XYicQac8XPKEMraufRCa/fech53fDfak73iL2zzjfkBCNeKn6oHnygw+7
qk4O+cNVwXlqU+QuEYl9CHeC5qgzC2Z0ThnAuRkxiTQBAuCLfNGOeJTCR6G9RsFwsxP2kt0o16Ik
nQweqjPX96tlPPrZykdzgb6LFxHx1THpBv76wHkqpwBSnnsMKUWXGH1dJKc+rWoVvBS2/epmKE8Y
Y/yRJrMMGRoHnN+WnG/AQPsxAt4okFVscZziOxI1ElXH6xY7uyxeqhj5XeDr7dpGuRaq5LOJupNm
cOaUKdyy1ET9jBaB8Vp/GZgi4NWDBKXH9B4x9L3E9J8JEuPQ4Y6FnALB1NZvtaP/05viJcSO/iRM
SARDFZw7zLsSCD6yB78GkFL9i0TyKJwPHvazN/9C7M83dCt07oAF0vrNZfSL4IY0OCWwsGbNyOYa
11bpvA8M7+f2DPsOWqsIUr82BeBoZEFnIvkQ2yrYFAOXiS6eYsE4GMcpVFKL7DdsOyLtvCVxRXLT
wdBg9TSrCp4MKAWL3IMRJwEvWGjTZVnf8nAoVuW9scdsl4aVBQrZ3TUB2aKjKG5wI8nO6vELRHwL
HRKRdTySMGMP1TFn+D30jNy1lIFMhV4B8HC/d6aATbz+zHJ9BLc9IeNjgtMztRCaue6DMltppXWh
03hvFFAMQjbzDQxJ3Smp5pMrtJEJm7t/ZlL3l+ZoXtLx2BCaOhJeyfQAyXLCmMWRD7PH2xpVT/zU
X0zx8aPbzB4AHrMMzBoCbF3M7AUnZmJpJiYM56vu7B/oSW+EeibnUSGdhvRhN/qhMUjgcV0Tf0Aw
YzUZIGnWuRy5EajzGkJlog8PvYtDGOoS+QW5r8z0jfxZh2e3GpPiK3R5m9oK7VieE8I5jOmWdEFA
AAXtlWaYy8b/C8t4pw9jvsY+TnOECBDNlQOLmObHYF4rUE4vbIftW9gTv8fwVxMNJrIROx7z27VQ
7OYFg+sUZi6NAl5KkuasZZHHV5XSBNrW+K8hn3oZs8XoBciTOiW8rkhiMhEk4akuEdwkKm3Htl+m
OAHpsvr2SccBRxXLLRdb5qYlZQvnHqgYZ16toXr5MAZSd2ejrRejYGRlSTA2OkkURn3vbK2Bzx7/
QpiDgS5rLUG07OHabC8kMqdIzlxEBkjOs7C9Gujtaw7d5f/cqjStkBSrDxA8/8wRvMyI/8igfhnt
1GUhOm0bhe0+Sc1tNWXGO5LNmbGbSyGOhkYDUCq+LaSlr/gQXgw2h9egRR2Vz2JREk68ddg58mCH
aJ5t1BsuAQHpZIqbo5kN21JyGeIQ0IA/avLNadXrYMAwUBl3HWwzdoT19BEOJCeVLM7npi0GhDMG
K+Ara7qDDlNpUPMCgzzhxbfTn8puT7LBLhLn5BMriH8evF/MinBrKAsYuQOsBmyDGxaALSS0khRb
HLC4NgLGeKaXI+JvrmRWIAYQ70Y4xzAFDG3ZdbwlqN5cieJ5Ejw6yHofAVQNJhX0ES360Kkc9hxB
EhDV9ErXtwya4oessGDDVWmvBU/nAi5ficCE9e2hU7hXWct55oBsHZ8pgQhME60nDCHtSnnZmy/Z
GWu19appc9SdCaMFINRPqLenTqvE3m+oqEsHBCxAl3ODXNjQTXgfYbcLTGuHcEBSgRU3odnnxu2O
pYcGuGK8H9T6c9HGF9uFbz3Q+bZ5DGyozf+5XXCtcvONhd46cCO57NL6Q28/JB57s+FlKJL63EPH
IVottBeJxnI5KtJqQeGmCOeOf3Gpc6GV373ICHZx2Mzjz0U053wlhIZje4n/ZZq1zkxuCYR7LqVN
v6/WdsEjExXubVT5Z9xDhlPsaVHD8iAV/fjUue5TD9DDjPpD0pkccQziUgc+XQOmy3bQzWeT8RrP
efCjBgopqLILPcKxUv+Krtzm0aUCYrIkMO2gWTRhI9PCeURDZe595/B5WaNjqFeMdB3H/sHWn0B2
JhR0HFnoOehQicH+Luz+0xTxlbjLiIKVS6FuENJ0nYZNglYWJ7xv1TxXL13SPYage4LuiA7BwTzU
N+9d0txqEX704IlwaWQbF2upE+rGWhL41sAU0Wzwr4wNvgxhgqZgwGhXpo1D1ztrVbYCGMl9G9Td
SoTFNss5R0rPfDUALGsdqSMNK0OQBsZMoWLQN3DNrzXZUbUgKliyxM7WqVFtBXJ5nGPsdE3SJ50q
vJu/lkubr0js4mADhZjOqUMRntkch6XpAEOxOGpVwGKDJ26y0RAVhJMtjYDlX4OneKS/Rl2K1ITB
UuVND8KYYbsyeW1Mvd57gKdFzL5G2T7wKK96LkTdAFbqi7uMb+Aj9rnTHM3U61c02MA0pfcHfe+t
7BglawG7vWSWyCLjZx3Is7R2JZjpSBj3wAR71qjtJLiFqYCGNUIftWsjf9jBHVuJVLGDLViyVKm6
eaH77lyk59+H0SZFxAe1metPrd4cNASPL5kttjy25crBtLnEfA8+Hvl2KqOfIoBRUVu7kNXPUm8o
lSZJLmYbi42Rmfg9TaZxhZYcTFF5d7tHkSOtWYla4rfDSyd0bY/0orHnPaoBlDSv6U8Nz90oCnP8
pkgrFT5MQ7GsqixsFFqoH4ymWBt15WwMgvHwLetEIwHLs6xXcqP6VR31oL4N8WQZSb1RJZkrBh5t
3IAKOU6BEfHJ5LrqiiK+cPyv54miOdhvsd6017Ye/sEH+aX/b7lvkrdghKAUBNWJWMpcZLgJQnNa
dQVkB0/zeCVMh0VtG1Ir2OAxp7ra2i7KziAyL6rzoXbwn1tm+m5GufqI1TA/xc7W4+7delVZXSO7
XWdjcGiml9Al/E7hOFjHoRETwBVRIVek51UiZgrhViZnNaNlCuWfHtfTCQiT3bKSC/Im22oadO88
yP9iw9h27FvfzHq86TUWbB1FyNLGRY7YxiVewEv+4+y8luTGsiz7K2n53KiGurjAWFc9uFYR7qHF
CywYHg6tNb5+FjxzepIsGrOtH5KWZAjAIa44Z++1A8JjVm4KSW0IUyp9iDx2lnqQXWnuvFgejR45
TxXmOAwGcYAJtWiHSGMoZg9DdzvUdGuXZ9arF+nsyESyUkSSrAq9/BypUu89TOz76/8RdcRcZ9BW
ACTP2p5DU2oly5l6bAhSySq3Lj0U3W9IM3dt4mdR1DSJ3DWCtRs1/Y3t+YdBBbLWq6W2UKgpIA0G
eIV01lo2tUPTsZAPgUfNutGFw+QXrC1/xWaYtooNEELkxaMVV8miS6JxS8X0TlEtXgRbWw4ILlSy
4ui2DuPaasY9Ql5B+vP699/+81//9Z+f/f/xvrJTFg9ellb/+i/+/pnlZHt4fv3DX/91+9HWX8X1
Z/77e77/iX/dPKwef/yG6Rj//f38zj+PufioP777yzIF5TfcNV/lcP8FYKG+/m7ObvrO/+kXf/u6
/pZHDHD//P3jnASMYFVdBp/1739+aXv+5++6tDX7egH++PzTEf788u1Hwk/eB9lv56/fdh/pF8rS
n/zo10dV//N3pNX/cOCq6hKQn4aUTHN+/637+uNL5j9sy7JtxxEMpgZ9yN9/S7Oy9vkxXf0H5BoH
2YDgZ3XT4msVwInr14x/GHxNOoKQLId9tfH7/7sQ392m/3/bfkub5JQFaV398/fpBPI/7ub0QS1q
YVKalinoWnIkyzT5+ufHfZB603f/h1rD0hhz3Hq9FbPOStN9YmABDHVgBWjXxxmSL8B8c8L8MPcs
Kgwn9HBbJKPKeIvADAakfmZJdnZaXZDGGuxkI3d/ubZ/nvRfT1L+cI6CE5OGpVs2l8lBRPP9OVLJ
CIh408CcO8p5LIrnMETDFzyakfkcO14x+/XhuNPfXZI/DudIimOqzpyif3841rpB7OdErrW59tKZ
9ABj1NhW4FvzDJdNK0Wwrh25/PVRrX8/quRmqKYQPHzc8++PWmqdVpipSvljkKhDk+Qd/dGtF4Qs
fbLu7tcH+8lHlJrGM6aZummb4ocrqrbYLGyDg/WdcYzG7CYI0zeVEQoDBOqAKj15iYgWvz6opv7k
I2q6xqc0HBvpxg8XVnaBXQCSI6TZQidTEe2He5EgVFc76+xzpj0i5Y4t5AsM2X9z8J88Q5JH3NAd
1Talbkxf/8tznpix5dd+N7Cx15ktw1sibcAZqEYLcmRYp4P1+OtP++OLxVMk+aymoUsYAIY93YK/
HNDpc+FmLXgGp3UeWd0h64fNS7/LMvclVSS6cMkxTSik/G+OC6nFthxdl+KH50jaRjikRHPM6xJW
leM84oNaupqxJW8WYb5ESCOoaid+cf71gTUGpR/fG15UjRfGYBpy1OmK/OUTg5yBAWN4fGLTT+ZN
tEkSiu5lLejFds965VGLBnvdugP9O2q+6F1+fQbiJydgmNLmRkvN0dQfLrmIXCfESUKyn0JHWU8m
ThtRv2xnS/m/OJTJgMTHlCoMIPP7zxrFJb3ImghcrYF409JeWKeFINybwsbfHOpnTy4jkWEIHibH
MafL/pfL2rVJn1eRmDzf/pfqAx8T8LHmnuHPdR13dEAP7NfX8Wejg8kgxMQgNHGdff56RKcMIbtb
AyIuhKC2n4M9ZrstOmDtuV3dwVp7hkBy+fVBrzPNX2ei6YUxmSJtXUjiV6wfLim6yW6gDDtA9G3R
D6CzJbprE5MVjqwBmFCZnYDlnVq2eWYRb/IEC1Wnc7nVgSz6Iih3Fr5hThPyhdZ6l1aYyIYpvdb9
9OMJ2OywdR91dje2l75pvrmOpoQ5L51KGqOFno8IVliK/EFAejEYN1zoiz0oj70aH1ydAhOJI2P4
PAj7kZLvIUUMSKQA5CqTwJDxb96nn00IQtVNR6VxIJjyv7/vldPREOs1JoSSdBTXfmzt5N3Poksk
EGX9+uL/7N0FF055WerCULVpMfLXWw4Nwchif8qlDNH8epq6bThaHziP2GYvZaVGq1yN303TeMb2
i4A+jP7m/v9kvHRsXUOUbhumqcofzsAAtx2p3tCDhcSwYAG9KUNzhScBtwyufNckzCNfxeD4/uaz
/2TUYCXF+sLUEapp1g8DpuuaNd4cyOlx4j6SCk9GvdH5M9MU1d8c6d/fZC4tA6TBpMvB1Gl+/Mub
7FpSd9hIDnNsV2wXrhtx7b7S4fbZMcjq4Nuv76r+7yOyofJMGrppWCrH++GAgByTus0R709vkZQR
ggyrQrlBqgfqayeZ9nIjZpG0L258WCy4EaJ3+pF3JjFyYSFpgHTnIuWSQ92nbtah8FRshtXM53WJ
DBzCvz7jn12hv57wDw+BZ5s25lkeAksG/nyM8NynGIlVdCXlREfqq+OvD6j/+5rEQFzLo29DI7CY
uL6/JwT6lEHm0AQrzbGb22SPE60Og8fUn3wDh1SxxDFKZdnatrhMqAsZW9vVHo3oLs2fQebjZw54
UMZQZxNPpqHCzYTO/3ezOg+KwZl8Pz4avB5Mr7Zj2FLaP9xMHOk4DwdfnScEZ9uSFUReh5d6enpE
nzznnQCBiOZOCdIRdiiLu6g8Q4lCNNjbrNwRLtnmW9WQFVHJRzJ8T0QvXbTIpogUJ2/9QZjOI4S4
S9jFhyhILmTBwDNsGQ5Dhn0UJzR62XkbnW3PBkZEIHHgHrC4DsF7zlIISQBfcaZBdBqqBGmf8EHD
i65jqvXorpNa90JzZdcLJmVuyM1Llbw1d7aY2l+hv8lg0ZZZ/u6M+UPWct9TG01TWXJtVRx9fYTe
x8yPpl+3+PIN4ktqPLvXS67mwcVMo3cla16gpMw6Oof0NChFCeWLZFBmZsKQjTr8LLp0HVULuP85
nQNuFHmgNpjbEN9MC8Cls3dNGb/TnnlvKmeTkKfS23S9OyeZ6yB7QPHw/X0x3Oa+t85Qa9M54wmo
awlw0n5lcbTw6+xA0kSLLTy4oJMT8/gZI8G5yNGn4dCJqwwFK4rwxiJZp5CwA13qDS2VMM3KD2Vc
8kQBYrRGyoFegqmlMoplbXXTFMavbcEtmg4npJSs6UhUGPiBKkkOMFyBD9cuKbOPAzUFchSTd4rO
702triIVtzwoM3hwKxs3GDBRPr6cbjAbVGgY02253kjF4UWHrYZxsaA/Ohji0Sm/JYb3zc6x3kjk
KEyLqJ7D9ORqnJWR2o/0929Vyqv5ZHixwnfaiFzS4ELG93swvLXq+KR8s438lHblzm/Ve8djo6PV
D8il1mM5nAq6Mlrh4qHvFq0KWNEzk/eKwUvUhMfFF0NO39+LTdEoGbb4qSVH1Q4h2juerZWhaVOi
xBQJkzXriL6p2mliPrr8dAYLt54e9C7Y1ga7WcwyDVFosyIz1jxJKtUy3BSmQM5oICReBFxQm+dd
TQiZdt0Gq7ewX8jgJLZwcqFpCPEka4tqVBgXp4s0os6ibY7stCUYLIlgVtp0k72KJTCXGT8bOIVk
ZtLocytIaioxeLM7TRAtXfjIae1GwNRnik03yF4/ENDw8uFdZEaWpByKGlVnGjyFNT3qPpmCVLRs
rYzhJaiTQ42tF7kXTQWYHBxN8ST6Z12LFsDAuIHE1PV0LOgYyWAFifk+IppyRlMMmW+dvU9bhRhA
k60qZ5+3f1Dd5XUlO0ztHvRjFRldxrtNNASaLxi0s14vbnDXVItpWRb4TB3Q/2iyqNadL9JtKmnI
ow2muTautezxOoCE2h9rmOldG4FCzyHYXaYlGZrZx+leu9fHDhwo09VTpHPRTY2zL0f/YlW0BVz5
1E/7U6SsuPIKA5Gc7SwMh+fUskmtD/3HUvOWrY13zuSVpxsm5k1A7VQdNWSwujg2iEJLtFlz1+6W
IxD8VdaQ5DOQZ0NX38MKU35iGf9GJfmW8Jn764shCrVEBpdC1AlIvdXL6mLg6eBdelRK65Alghd0
qKECK+o+5Zf3auvPi9w96T32LFyd72PLrIlD+NZM9Rdhxu8jwGjfNo/TW6ul4Y0ToDm3I+0OW9gh
1CAhpJSELWvEDsYYKh3nWLnloXajSzsaDCgVL2uXdEd1BbnsaVoZm0DdtUSjeRpER69mXi8tSQOQ
UTz1ug9TiZdjKYZ1ZlLOiBPghi3G1DYj7Vb3N1askSRSkIJRepdOiy59FV0A318gjBJmA+xgekpo
lhLoxBudtwqFZfeFm8mPZ++uiC6KXe/B1iwqGSwaNXmUbfzeI7jGQRlmFP6bld/hpHFDVtmK1s6R
bb5fayvXG0rHjCzJfYwwA4TV5fpSTUOXHnur6dDQud6nhXibHYi7RtnKFU1Jprw+4XomNnQ53ysj
eVY1SpyF2KFbfb7u/0IGQeHKRw3tC9prKtu0eb+uC33P4bfQJIDGQFphlfkkFvIO50whdLFIlwhw
WLPHENNrNCrWo53mH4TH8Yg6T3rbHK+v8eZmyhpfaNdV0QA7bxoaABius9baTucemuw+AmdkgBP9
g2VBmeXANL/HnFIlQWxK+mlSrL6ZpmSJS8aGWWiTZYo0Iz9d99NFiz3IZMWFpBM9V4LXF71bPquy
EKEUn+J6wVjJLHTIpmjs2eh3VQBVpX9QzYxWbHi5bnWuoz4gHN7pdpeUhNFy3cgLINdx4MEwfSjH
XCyHFr6BFWXRCCY9GdB6MSv28ym5oHR7TNiSWblzpmlA4wE3Yw1VEeL1KTlGwVa6iD2u21giGQ4c
C2F8leN7wshyh/byzZR5sPassgNXmJwQNbx1PGsYppJhbUU8sUqfPLhq/FLmzIlJfdHdasJuepeU
djhjbLvE335BDXIHc+khnXZ3nqWujLJ9ImGqWgxYQvJJf1aN2T7sT5nNaKTWPHW5yoTnZxR+lAzl
RDMdIIpPKjc38/h6VfCdbJaWNJRt3EqzcpjmZ57vyiNGw2S/vaobaqSJKG7RSgomLY6uFQiWcIgj
2Wk8dRNa+qtjF8/Xp8woJuKix1sRwpJONJZJgS7LOX478llRRWiYIMwcokI/vo4oYlEfZzZUEQ2Q
vtTWWkzwnNdCII7h3/lK+gQMpl5Zw31k7XQMcJPV018YsAG79mPgxfXNB9JLNpwegU5NwSsan2xZ
pMuOcbDC4ZvANyUZczFOCaPh5/XhaTxaxYiDmDTro0cm9mIaukyHIAoHy/GsA4SyKQdRn4YKB0Xi
+8kmYGM2M0A3bBrWwp0bp+iLCEaQuhrt6+gixoFGSh7mm64izVxYBDka46mXXk8+6nOX9jy+BQuf
oj4aQY/BrVEQH/f0/FxJyZdYmICOZxOsixGhQ+7tjMjbUrp4uz6tw0iTMbdf0+mNuw51Nljykda0
47IUGqf5a1qDEpiBkcRHYKpOs8X0RyPEWjoebfp8biZphzoNuBvOEQhHygcOKKJXeB+iJrgEVbUp
hXoQLW8NFA1CBimomSAYkoohjFF22g/bpTiUdfJe05LTWjHXKwW35+gFQI3Um9DPrIPlvoiS+mdQ
RkfNPpK6J28IpZYApAJuZ9fs6qp1D7KQH1Hlo5CUDpxmelb7iurQPjMmGm3R7gpppwd6Oyw+Y/RP
IDNs7pPf0LMLTBR7Y/fWRTK8aXu/pW+G8CuNyF8r8FbNwuFj8OHkWZ+9uk9ccMCwdU95kJ3IXL7o
JMmNDwNoBY0gtmn8g1vHg8nemFSGgx+1YOdrIrYZcaIE+4WHL4EO6LiyLRY+PLL7xOEq4RRGAkgJ
A8E+M2M6agtqDOPOUzGb90F4QxssuDHtAUCEW/M25ZpYD6Op7Yq+W6d69VIZdU5jWMUN2SRb2WK+
7guyCBlS7dzOARAmYt2V3ODabO9D0/qUevsmCsbyqKD/m5bqm2jCVzcMNSqC6Ld5IK7bpbRl6QWY
ZTOyzUMCqRTzQc937UCDk173PBt6GyClBnNDPuNFulg07ukQA9bopY39m6G1JNY7DPpXTxmxco5n
I493mmHfE0qLh84ILk6Yv2d0v50eXjD98JgdmHffqwug5YAEGhA1AQ0Vnrw1aaiYTyIwTEMOIyu4
KXoy9K67Dq41LpCo2uYxMWBBBCMGURmpn2RKgh+1q5trmdNMYbhnVnD0/Wk8tlj5G7U5j6apCx/e
IbMk4SPclmkyYsyPEIoFsBfwczp6tfMggWomZ2NrBjF77InyainSTgevQxsACWk6S4V1ZmvqUrgF
5dOEIUI3ycGu+x7y5Jg9WJbQLz8C/s3mXa9GcydDqmvBM+McbmQONzpWvG+6N51ezJqvQGmuiuI9
gyIEBovN48DLjzUAn2RjwvuwNlZXrkh+I4Iyd0Fx9S+ak65zNktRSjikWQfKMi+0ZKmlR17vbI5l
mZeYERBaFU/otMwtTYTVMWZqL24evamcmQAHUhxsq9PSsrKZYSOBRt1c1gqrbt1P3r08xKHBkkgZ
QvBp3tYPugNxlZ8qo+gedgiGNvUzQaK2Bu5FNpshmuPgGns/zQbSH48os9HvWmm0UvV6Sfu834Sq
s6nH/EX1hyWN88fAH/1l36TJqqkfG6tUmQZ4q66T5HSfqirhIYGOsIbOj0YiitiykZ3Fvsh98xKi
OEr56sMOgtYSXJSqvrOtfPnH6jAHkNs1R9H33POqB0ePiTWkcTerwpm53ekgCReqwTPl6cWukdpW
ic5FohATHr5ORcaxMvekuAPLY+qazqYP8TbqLIAklNnQOpsuL7jIkmVetTe+rrRgKP0Lscg3qWsi
duc10Bk9pnVXMD2UKJwIryaN04K+AS+mh3zW02nCI0q6DqQCi043GPZlNq5aHW1NZRo3FcSutEdI
YuTUePWWR7SPvPtKiJ0t9F3Gt7gZMzDKu/jPQoCeIxxHKkTUBesXTOGt4T2MGjzcJIjyRQ9IVX37
c9mXHIgvJXTUeYqjGGX9dJ6Sagn2TtVFBV69G37JPcU9hQ4hexwR6B1wV6hDd9Lh2KFHUokrRTYN
bwTAA8amlhaA6uyihsfVaNVgUQ/1fsiLbuM0bNSSygbIq/Bs1LxH+LPV02DyMCEPApO7sUyMu1Zf
dAtmUpsFZXnyHDy0MlcWo+oV+07kbFHA90FdN/cW0bWgwwdylEdHBdWmqruE+u2gah66h9csZC0L
MF8gi4zZCQXaIVR7QmYNdWX3OYhywxLJznshd8bZDcjMd930R1ZQn/A1t10GEBEWSYdqpQo6BtXW
5RtjAQmRNA6szOW+hp20H2J5z7EKGI3khbSp3pAAsBUeHZE2QxB48XoygQhgsFhEqDZ+AR8mHFxD
ZL8sy2LtICHAUWLaXgvxU2GrIF6GBKp7eBLYmOLu3s/qeDuUgAK63D45jIWAWw+5qR0NeqczjwY2
azvGOOy2Yn59k4dgYFkoWdQFCgYnnwWEMbjPXkr/RNO080Kx/A89MB7QIm+GqNxeVxAA8I9IIIhQ
/QJfnFGGZFCAZ9XOE7Oe95kg/c11v67lC0NLTiXNYDAQNyJl05Z2xySP96J/7hl6ckLvF1WQq8vW
c5g8pTcTLPzWWoBQRAs6+PYAkktkaJ73lJYsQhS7BIhLpOMC0u4KluE9UkLMajjqKlTGxEMxHuV2
7YFAIF0AXmEA/mNuqOGGH02RPpXD2sTUlJDNx9xWUFYhDsAR/dmuUVgG7DmJ7IClkm9a23hq2IzO
CD5jfZpQUXPaGBeEla5VB2mvBnBrkeIVng/QoWYssh6GCNvldZ9Qsnmvym9Vlrxed4Xx5NHHtfrQ
jZTuhPuW6R7jDkW5sEgPY4Cbzh92oK0YMe174Dc2+ur4PQbKgOI2/pSJjZKP7QXMm/O1KFdnJRtV
vHAtospV0bezQRfNJuzxueRo/tDE42AO2ZmBwM9A0uGmkpWybVGAIR5fxjZRRGXqvvDix5s4TDVw
BOm6z2VwUKMEXO9Qg1PEKkDtPZlTf7qDtoP6EN5akWbbttKwBkWD/mASf1aO8qy3MkYr5hOeyk6s
MdxvERAuBJjGA6bKZO3ewXvHHsiS7TabzMJwjll2ucieruWQaWK6TphY5p6izPyjiyVj3tARkHGD
8lkk3BjK4EAJVWVX9rzO5QSHrfUyvott71tG0WdLxgmK/cIZ9nACD8xFuCDhjZcETSKlPxtTE2wq
rVxXYAbOI0cSookTn9S/Xm0YfRiH7c5Pj2VAwmpo+dBeGB5pefbr0MuDDVl44dwuO3fXwGGZNU6b
7glq9B9rNaUvE7LWNXXsD7XvwnyWA3p9NbozWfTeZ3FVLpzYvC9yjXpC5WYnK8to3RVjdkrYznth
VN40ovHXyQQpAXTcHQemh50by9umrLrj9Z/C0gBmWEwQ14S8S2p75SrXenw5I01sFg7onj25rzB0
PGkpVTLw5d4KJJM3N4vy1Y0CcxmXRKF3IGMpn6bhKvGTey3TP71av+RdqVN4lMomapXoGYUA+npN
GUCBdmLlZgpZIVAHclVu1CQGZuQOy3zQz+NEcSkNyHWj6ixSlyCvWK2DeSrChpe9jOb4yoyFPTTL
uslA2kY9ZJ9MNQGneHG4zrumWHWuzOcKMujbyNf4oxzYBbLAnRMav2l8q9uN8GzWsktv26DaoELy
9jph5remFiwHY9S2siKxys3RM4el2VPiSV4Qxtm7tpRfiG3HjaFnCLwNo9lKiRe3pyewit12awDI
wlbjE8hHXkSkQN/FBoMOgsL2qrWlu6md+C1EeLv1hYxWMVJw+qemfSfzo57Fk46vv+kSkJ96zsJk
hOO+cMv6jdzMdBkJ0151inyemo2rLiO20QoQnTXQPYKOBQpbp3ZlTn3yEc9QJC24a+sSHLzpWCzd
h/CiVX6x0hCNVrkVzv0RBaXbKDaxh/XGH/OdqJPbaCfLA/xKxHmON69keiftzj6ota0c5NB8hXrA
NmnwaSi07t4dTXd//b8EFtZK4mQzUXHrBHWS0dncmfjpkNo6+pzMwmqvG8mNMYwx9XzAYlUOisAs
yLps6/SQ+CPBH8imZo2k3Wza0avGyn7fe/17QNEBPWE+70hsnhyxnxb7Dt9d9ZV7r4MpVANiloTb
3tIg9Gdpbi87Wq+0PCPyZG6rRurEa7ev+ENBMOiscUZsh/ZEuWjApMmUJzKR4cYRzbObd1sxsgmI
K/2ZFyhZGF73RTrJCzoy/CeGnPJ1WAYa4OQC0eqL0nP5yH01L8EvUwfDb52DuOnb6qEurHlNC531
+zcZD0TIQ+9fSlh4OLLupOfeeX60sgUqYgRXL6lv7RU9145jEu0QdFhcydJi4QJxN8k/ZIh1uKx8
WKaFu8UkBihG2MQCOCffr26Syic+wdZWdjWVtz048c1Emy0o3s7dFAwgz4CrtreO0N15ZBgreBwW
rUhwDK6tbiyjeSXoZlr3fyABo5pHEoia47QAaVra8ux6xguy94BBuraWY0C9sYstcyVVdc/+bGEo
OmurKv3oZeQtLAOgXk5ReFWqFKtDu5q4CzzxjYckM8MKQEVPb6PnqrVfiIlhQ270X1ElTmAXQYYC
mZtpKlL/ylU3OSFMhg9iFHkGAnUvJEgKZ6+F3SgHs3e2wGgwyWUrAqHui8C8GwKSSsxbklrHVZ6x
IuuVmvK1T7egmqwFRMvuhxp+MtCaaoZ6exvU1kMYlsW2sOSJkKi9TptjMcioZn9ob2SWgLZTm0n7
ML7hK1xkkpiw2nttdQ0sZi5OUZXdsSN5KHy4ldnwio5op7immOVOWmwc3f2sTfcmxwI9sUJebT+9
laxxVom7dT0sHFwdHD8eZFCrj8e5AQK0BySEEg+/U9+d5ajSwWklrqDhCBWD9S1CVld91oneZNO9
8ikSrlKThPCQVUAUUJVwalXOmlxPV73KL25Mmn5BMd5ZfpKvm0iwOkqGuRWvpjk57sC74ZBwY+8z
04aLRfLETNPV26odYKRTclTz7KvCEQraH6linxzBQy3Ab2E5UJwbCO9LninYHJlxGHNjiWvnLPrJ
oE4CFMQml5EtOnk5bG7PCLa2o2yDnh9mEM4DJv2yO1ZooIsI9zdSKCopFCRaLLZtjrK99M467JHW
y/fXQ9pRfYn4x0LhVyjM8UZUPN6y02IasdULO8UT6zfYvsOZELBZgcIxwhRMDOpX4aLA55SK2N+W
QtmiOgfmROGSYMr0pMZkR7Rb/8s7AhV+t7VqnYl4SXTHGQ/QpZ/CzoltKvOLNBIMPAMWqvoCaO7s
ZZy5r3UXrHxL3CE3auh8eTX/CAEJDIkdbsCKbIBlLTyYkYKkHiCm9cWPuovmjUBezZPfy3nyOFCG
NTV+pp1ANI1KyqRdLhMcNwYiU+rQ9WUY+MFhJG8TP1pR7lpBARLsq7LvJVRLozt3Ab8AUuOXdLiz
apftYheQ2HQqsIyIumFdJMInleAFOAG3ZT2w/+wvTaShPa13flctTT7wHz+Qcti0jk+1anLx+rMu
zkWJt5SPTunaN8NvhGvdU1ihNNVdgoHb4MnufP3gTXhPyMciStSNpkI10DtOIRimPwpjkcH6c2Gj
A96lsqfLJyJaDZOLOJ3odMVTzzrmBXzv2udJwzh6veAhSSa6T/0nWjuDdZNNISbTxXRj/WzxbNRA
TTszuGOjcklzlPaxUZ1aepfEsGJ3Acgv/WFL7+SiCYpH0wcRgfup6+Avyk/TgnJWMqVOzxPX/klS
PtGE8U1XlU/XllyLkaiwYtuq9Upvlc/E4vEhJvc5H7oVW8F9PXC2sFxfyv4jVMg0TeG8BN2T8F6n
K4Soj7dt9M7TxZz+QVzcgiQ7eNHTdfNqjnu9111hfCXOdvqW6RxLgOxF0UK2cz/ppZ0TewPP8Ny3
JBFPj8P1AiPsuanUGJ9if47YFWl983j9Qui4pCbPr5/q+mjFQfatT92l3YrD9OT2/Ee+4qfNVQPE
tQt0ZV3Dm5hF9rBT7HENx5gHkkcEDukOmMy6Zsnj4d4ZxoXT+88wsWkA5+N5iOqDAC2SA9HuUzL8
KmwnTcqnrlkNlnm1wVhzCePq06pPuq6eC6q6FAomfcIlz73HIPTp8qb5woBY49mYtKJMO4eSy/rd
Nbbz8WLrYAQonGuq2KcNSQYhMhvcLF3Bx9Kdb07T7sWUMDKallx4JmzbRBCVpcBuCMz7Uq/uRpOu
uOfd+w4gYQQ8fAqsArMx4jzN+6rwmc/QvmETzXa9NrGuRhbSTYexoPCzA1QzVG+I/NjsR/1D5SHt
Kdyhnzk6+2JB/+s26uv3EioXxkkQXbmhuvdck3obB/kdBNh9Bbgv8Yapi3VEEloccdcMq056rHo0
cCgZ+XiJGEn+iBjQws5qt/TWvyBQuzMx/UGo552uQOJOODO768tFlSnZDSg6VlAxlmtDeyg6Kq6G
SK3t6FFdovh4sILyG6WV/IQKydvWSDhaWbyybMZcGEh0w6HYmVmwjjKBF42eyCxSzIZbQwS6dO8J
4r0xA+iYbOGGGYge6AIAdPSIK+dNrcmmDOnYJGR0fAxS0Q4De+9KKsU2MfWTrIJV6huLBDTwUL8p
lfLaa+prXufDwsqzI619nIeS/Xs3JB9C73gtVO8+sKt8Vrqhu1EK90yFot4mHq741tPx8xCdYUny
TKuSurPfks+tuW/AF7KlF1gMRBaihj4JNgwzd0HqTo6PF5u+2Swm9HQFfonlECH0LXuecQCxj0NJ
UVb+yDG5L7C2QAHRzQpu4pDK0dg8eDRnFBkC7iRdfWgA0gYqtyl7p8w/5Ubl2nbAoTe7l1C1ULJA
KpWs7XomdoZqeqejBE5NtuJQO1gvo5erZUn4uTcPMSEhP8reRoSDM/iiQEP7Fhy98pkS6DPz8sbf
OB+mE+A1TtNdmyyryiBCEMyjyXyGfR7O6KiXxalOsN4aAcSvmEXczuk7d650yhNhq3gXxgLcdUt7
3EWz5fcOsvGCzWAK5oo5ydRKY9WJgEA3O1+gumNs9tpTXXY+xNEQ1Tek93FABlIIks2kHA/Uy9iN
ONbMCepTOyYggqrh1EXl3FaTfta0cCe0zAtWtcY8XAS3GB6tSX70zXW+lVOByfFxm/XQVuZWtfQJ
eRqs4hTwUrE6Wxchq/OsvtFSuo40m9110O+k0dyDeMYnBvvNS5kEvUXt1J+eXePXRwVCPwmNnbIJ
WP4s2+bWDOvHLNbuwel8onUg2l1vv95wr72KIr5JO0q9gNIShDDqom4AvlXtMyiPj9KjkG/i3pw3
g7bL6/J5ZE2ku8dsHI997LPY4NkoC2/ve9HaYkaYySrcigCSQ+lNzJji0SJp1XcKZ100MO/0Kn9o
A0HshTISsoc/mQAopUChBTej8JqbsoVFk2UO+Y5hd4HqZXbZoRbqVx9S0uyoEkw7PtQ6I0aAWVdD
dPPVihWwDxnKQuI7r3Q4yuw1xUyU2oaiLp3JkgKR7CwDuLx/hxGvnPsZQSV13dOKaAgrarWNr5pU
3BKkWeh77QG/Inp4Bus2fiR8Llh0zlOlM7yXPdHimU6SqRvfJk7/AG4LhHKvLATWI4IPFQqrrMsi
AyCcDksvsNBkgEvS+2NHniatdfYmOvRi3wc5TociS7zPWkHz5tniJWGtlk993liv7y1pf2lpxcLG
Y6ULax9odhhjLc+6b2ZlLn3pfDq6wo6/cFD79s288ZhfE2ZiFhkQB5XQYLF210b6UWgQp02bBGgx
XQ0/++zyMF3W6lOUIjMp5U2ghTRwejEnxdBaW6694bYy52gk2jM6nQKnerRd44so4V3gVY8Kr2GS
Dvm6i+zXih0vXT/1oWuHm1hCOrB7YyNALAEhhT3ifJHjdLQD+SJ0lsuK2tNyKeBF0N+n1QVj0ksA
N+HaX0aGttBUK0B5dcgjFvySELvFUPSE3hEK4Qf+fQ//FPLiTdxET3ltvHkNKXK5YRm4jt0bl7Af
2BzWTu1HZz0NNVFWHnJJdmMVml8WNLzE+fQarLjJmLxVwbTUrxRtQcrOXu/TeyfQI3h2zQaRyi0O
EOZUUklnLR1cNqxig+MVShHv34xHYGDHpHakO/spVsKikZDWtRejhBDQswMhRmiWGKzwa22KaiU7
AQ6uYqt3TH8K23PlXZgFlCu/JZXeoZRN/QHhHGhukQXLkA/qJ+xZyeqhqZZ0t6laLPV8eIXRRHed
0jz4l4sP1t2G29wrF+JlWMn4eEMDQSCj83+pO68s15Esy44IuaAN+KWmUzhdix8sp9MJrTVmU2Op
ifU2RnZW1HvZEV2f9ZGx8rmgg6ABsHvvOft4XFN8hSudO1WNco2uNOVD/xAF9V2H8sceh2s5sfVA
mQ59kJ2JX8Ep9uGmttpX4WPdD65y4yy3gBPlkZcm1D0GlR9JV3ydMGxulLaGPowhe5S/9tNeC9I7
COyQpreeVnwEJnVWLuO/hNceTOIvdQv4IW7isSZ8ulbUSzuoB2Do4FU52t5J181QbeWfqwFba2px
P1rdldE8z0ZEeLOy8+6F5yLXSM5W5T6VHuKSUXzIvSsTnHOQ+MTo2Gua6dBgw+RM2NM/z8swdSsj
6Y5MtdgxO862CIdtphtwErJ4rqj5czbwHaJBSPMS5YvsYlJNsqnz9Quyg0eg/8gluMgqut+xMTzS
wOS7JRwb95Lp2VmJgKK2Tr1rCmfdIUSQZ56+z9iCPOWam8YrVffVLurdBCfHT3hxkxAn9acceFnR
tZ9irIhQ556goK/xChK4WpdiPmifu7g+u/xEI7TLpKGNdD4BrZxDdsiRMxytVF+2Pjr0SRHcOJg8
UbkiH+ry55sIpKqcH6NvPqlmSZG+VgE/ZQMHhY59rKLwtWnHq95wO0aUZ9hHdyKlNJi+4sJ78vXh
evvLHL9G85ur7ul2wJYX8v6xfs5AHsP/dB6DmgKki/iguqjGdOrcuRmb5tvhOKHzUiBgcQnCnkXm
+M8vj8SqW/lPFwpoVqx9Gk3Z1vAm1D6ck4LnGGUEY0+u7XYMT0bS8gQfL7LMUzTjHBHVyJWFPWkl
koksbLbbKaldtxV9W9pKejaj9KElQWhiUTSZB0YXkEESXkAa78rBWcpKGsHSVS7tTKvBwCvL/t5K
jn2UfMgveh4llF78ePqi0A5wX8593lwnr7vmTX9pbO3Oy9vNCMeDkI7uWhbui4w3kT90q/k90rRN
1Bq3MvpW35h005w8v7OSfk0Hg+i0b79Mf6wKNKGWxS8OARH4jrlkudSsniiZ2n+0avrhhgsPKbwE
AYWfJWtXswGY6Sjcj9ML7SRZPes9NdatpsLt3+fTiRyR662OzGVPoavthTqUx1sf5NaogDr/kCdk
rUtCE0UnMqhsa479JfBRc3VLYpQohvleG/LKFUVQZAZH9i3EoTTXVpzLpP6SNertvRgy+dCXGkE+
tf52E5CXVl83K3WSfDD+ocklWsa8WkbnsiErSin7P84WwNQr7mmuiLCBt2adbKX+4wuDWx+sgKQf
R16kXO8V2xBKfrEZSwVvAqcECda7Bbu0T5UH+DUnj7B1Laay0nIuNxg7XO+aeSi4nwa18jllP0VM
SSffW5UTo04onNm5C6vi0884utt3bufI0/3DQCpiJ6/Iigovk+usbfI3muoz26MZ18gicOCOhbyD
zrx+MlsYxnKNVPJO4sfxzm/NJWRoIH86nElqzytqx00dqZvBG7ahY9/dPtTKrp5uhXRcKw+D0tN0
4QgBwc4dr3od4/5y+yRG0/8A7XZrcKk+pSjTa65rhWd4v5M/VVQt9UWsvgyDBKWz3ZKnXJ7h0pFK
ZXt366W4ZMF40Y9cMrJvEGjlZuzjnSxAhclvyV9IsLbGon3IFS57taCSL9qrGM6TvGPeTlOBBqZP
h11tKt/yDt2TztTf25lyaA329Vm4G9rw4gpORUI3RK0+/mhqEao5S+GgzGqmnr1jrlw7eM+7d8+U
y8NXLxNeDplRTZH1TcedL9rGpq6ZYY7jWzXmPwFXBKExiO1e83tZw8eh90ID4yMyH4Rib4oyJSOQ
45bL9XaCW4/XtiZ7gyF5ncrrRSHXIhisZVrwwdw+8Zqbpp4TaKqVBwueVcYh0kURpnm+tXAoKrAZ
BCyHsScFmMBBXeOFZLfh9vKNyyRUVQ/yXjP1sEMTN7gQQkdHsqy2CSNv3VQesc7NhXyU/Ou+pQv1
EqvOi0BEBx3qYpe0pZNxp0T5GffEOe1X8rYgn2/pSIPPl+i0OIa2NJHAPHF6w/YsvO4lhzM+A0L9
kx20gT87uv2BudtC5ZkuG2LcSe9cHMPyWV8P3QWKPY8FXjaIXqOgP5k8roN4XU/xJZf8lUYe5m2X
ITscBrlUzcSVpSqQ4ZWT5wSPZuy/SPlohNQ/4H+KyPZFYT8b/fiFRpX5D3sdHK5Svz0GFOZmAtEw
+wzPg+sepbYmRl0mfahAnJ6l4ntHTfk5IcfRqVOk2rykISpgRDElVoz0U40Y5ENKeE6QKMUoNySd
/8tA4DxxHDhc9jljYx6Ep6mpl6MYt16Cj8VR/saQreOk/91xY0BW1Wgt6Pi1fnEjWTCWE70Kpnkx
vCn+sgWiOEsFMwuXwcHCluq7Vr8TqVxFffNhejBjRumRwvGxcpPxPWamyKYSwZprxIusBjCFZn6d
oTwE4nCmy8jOgKua+AaCX8fE3RXZXuquqXLjERQ1CMw5d6VPyydQpWEKnInh6SZe4aFPa3aIr1mH
QOcm9FCN/qmLBd0gvD9arB0iijZHNuXpb1Q9ZR0hAnTvLcBmBrmwdfzaEkcnP10prL25HzuvebIa
ayvQUaSBx9zXRwunOZCK/rA51CW1RC3VSSTpduQesauBSKphVGfVuXiOxueJrS4IjPebnNYuy40u
oPrclAb0JWR281onKw241/immOFR6v85PmYfvgkWX1jzakTOKVV06gj5Oe8H4E+UyxBryE+14xVF
w9sgfTs3gVfeWaQQTt4s4Hy4TXR2M21dS9O+J706ENKfou5Rt1FtAVtge822Ysrf0iRfKgbqAx/m
I/JppuVSsqyg9K2U5m1AbptRwZU3H0xdL20bUmgfJHdB3XwrHQKnm99DzvQzPeIOESNaSa4ZqVUL
aXwp7Pter3aqsLZgjXa3F5fGKAVpPnvUcTNAjeukCmcwKYxCYMwqIJNZ7KOJMZr2XpDKWRVVgFCe
zJ+eYSW7WhBqSbaHkGXpH5GUftTTqYCUOffqiBok+YzR/enNu2KtUnFQ5M7bymAPUphKmVhjoeKp
qYdQDS9MRbzVMtRW0ea1CvjNiu4sW/uWVF/q5o+Bd8/c0HDpYw9VP7+pMoQUXORevL+pa/SNSXo1
zX+6CworucvFcycttC5siJBGORNoZgkc182Gy754NUTRfiTDcNbgvaDvp/eIzuuFY6QoUXDcWh2h
6TkGZ0CBGSjQm5OqA1I1E5V7xHm9YuwZz3SRfVZqjXxI6nOs8L0tqhK3THyV8iF668hSTn/tFtT+
jVvQFHjrLbCgZI2LX7yidjXSmGwhGNxEegEzXI6ayUVJLGsUuc8uavM5M0L6bkGAjFdf/PUB2L9b
sw1XtQRIOkvFKmv9YpIm+D6I1aqRUiQPwUryTDl0pxXu8WZAQIIdzZTKXUn/Rg5XfW4wJdJl5BDX
kTcTsbeQVtAwc8krZp8fxct2hPtUez7nPEZJh4ZoY1g8GuIg25dKepeZ7VHaMFRlqmk+0pgu4eVx
RR7DFh2noAUKNoq7tTSk1DGOxIpP3yisO310X2htkjCniWf282hTGC3cjAa93OUB7r9Zzqq+7skF
KD+tx7hW52bFzNUkQpUJ80/jVUjrHXBeFowSH2rPvHbsZgGk1U8AL9K3LCZ059b0HEryki0PZwxl
NpKy/+tz/2+8qaBakGch8YTr8CuFRFgKvSUrxoLHrNdKqTNJU0JLGubXjBEzqSjZ6q//oqb//gBy
MX7rLDlLtX9jORDopgjyJ1o0v82qMqCxtFwFsUkWltsG18AD6zhqR2nGj9BsaslWr6bPvz6I3+3R
vFXemOAJqAnrV6iCnmRqWmpqDyLQo8WT96N03ZQLaA+Hv/5L2r/5UyhIDcu2OMEuaJr/7sUNkJ4E
0Ge6OeZWAyyIey4USw4SvJXZq4xiRcf+CyUjKeRHtPAJOzdn6WfW3kImTOIp982/BxP8flQOR8V7
x0CIT/xXLoEdjomV1MBqIUHeEzz1mXfqK+oC42+8z//m7+gmfn+Hk40kU8jdyJ/c4Q4T2NBWQQ3n
EbBFwbMXTwNRwxKh9jcn+ndfOIAZFWuhLfEkrvmLlRgRKgj4qkEErbuLNi3fRp0HSSp3ElnmHXBh
m7OuC38C7sg2DEE7CR//+hB+d/tzBBqcJcfg/dpCXmx/erP0qTpczmhR/CS8z+qSE+p+hKFsxZGo
rHnXzsYBoivq351l7fdNHX/ZgNKpYqXG7/3LaXbjOi7qskIFUwQuxKyI+AFT4RJT60OpfZY8WTG9
uc648Bhd2170edsFSB3j7RT8E191+sO6/Qsj65d//v8gs9Y/uWRO1b9is/5MzfrfwtVyDVadYLWB
Fvt/kLVOX9VX9p//8Wek1r9+6/9CtZx/8NkBCjFNk89S/xNUyzL/YQN/MQS6ZW5YtqTf/Auqpf/D
0kwDcBbeelMHLvsnqJb9D27rwLhUdmNgpiz3fwLV4vb4yyozUVqDPQZlobqsc0cCvP68vgWtQJvW
YocuZ7wkwXTFj3pmF71XQjT/VXJWW+uSU4SPsleUoh5JzO4FcVhnjugBtAuMMGqDPlwRibE3ne5K
qg+dX5eG2hQywUGGUwfDtRkpGaVaW+nmlWafK9p+ColjPJd9ilDj5CSUmGb53fXJNwZDDBg8t0Zp
14jwTxCugrfPKNaVSTpXOCqz3tBfOvSGMKU3KHIZpgXa1qiIFAu0k5kLYORdQjJPCC49qVWKInWp
4FHh8J7g837pFVTEVOMJaZtHYoeg7dvup5XgGRHauI2tdudQsrC1JvHZE3oP29teRaODGoPGfiQ6
1Eu+hNwgIiYXzJwR0dDOtapQYEIS6ecbX73AelB7yoYP8010C92g16gqUIotU3zW6mfg9OfaRdaV
QPXkQl8yPiduObQ2ymRUy6z2j0rPXNjKlE0zpCerIwazzLqfKCdFgI2uXSNFwJazZLj+peTWS9is
jA4uIPUyw/JC44GUvyERxfil4HX1lUVp1908MMR9pWZLF7VEhl6YAbYrP9CODmohGzVJoV/QCe0w
Cm578c6Y81XQk2lyihURT4QoWK+V/X3rlVJ5nkKKIbkk8pplUnDqZ0z2ZZwbjXiViRM2CvI22Qew
A6V3S0dXyc0rZMpbQ/e2uHKRIJGt7wrZKSxE91ITQ5a7/K4uBTppF10Sh2zS8ZVwClN+Sa5XRRjg
ErAU8HPy3z5LNO6+2vbo9hUj4ZJKycViqaurSTV4igRRN28DU1v2BYNBauIV02J3Psg0UpvwQLSD
P55I6p1nkx3lUgqHaQvtpcX+ahAJGbUpMk8t3VGpkDfntWcNomVXv1uRdhhd8ylNx22Xliwh8y4I
bLg/KO+2qM7pjOeo3bwEqKZ6zjkwzdO3auZFK+HABnW3sSTtuk1+pJ3Aoo9ddo+hCeEearLXaitN
bLyhvBq9swkT+ycJfGMz5AUDbQZEaBN/AGjMJTvA8xLAwj3pL8ie5RAJ1nBaaKxMtgNB2d4FAlmw
1pD7UU/nyaVNTSF+b5X1utY18qvdaj61AeACWHB3Luk9QUBSCrEO+NmC7jWI3o2sJsy5Gl5BAP7g
M1giFjhkDRxPRAPfaqA8enH5CfRSufdyUikmNzzoPSF7BrJYNFRJvtE82tDVKdHh6tspDJUQL2/C
5qXrsBSoyNKH3oS8maYcOc74pYCgvAAtfnGKa6659m6cyHNAPVyHvDCoYMHlaLwnXuovagD2B0dX
WZr9siZ34C6iBhuSuN3qQNTjmnl30RFR2jjtXg9QpxFIQ+wDi7ZKyNBOiJiyskM0IGA30z5dx9uh
ss5yt0IZSL9EGSHYxmwzTWZ4gCJYm/oHO75koYS0gIugw9yhv4mxA6JAj3VXOmBsSqhumf8ojO+e
RvqmCZAoBoq5x0jL8LvnHTBK33n6aM483KEq5TH3o5MqxvtY2iprtdnQv+fGxA5fKGJBPNRr0DiM
Cwd7b1bG1e/w9mZl9hhn20Z4r4rqLp14n7lEPtmZsTOc2tiBxvhQnAi0Che04hQG5Ri9xly9j0Rz
QPgYGqvC6O3NqNMl9Hq4yjUxxyDZ+nzOtmsVo4fQjR5tuJE/WvZ4HLxLADAJQWKNlxLFqNuLN5EX
V6ty7gnljWZgQXbuyKiIktN1B2tvVy5+OXPhERww61p0Sczjd7oV01bwiP8oChg1nv5qdQGYD0eL
97HsnluP4GbjbcN0dk6jkP55GL30LcWZUg6r0rYf+1ExFn55NEOB8SZ9aEbSfM1j1tuw+/1ir+QB
t4R4cLGh2sbCFp9FNSFGs4ejqX/RW6JSA4rR9ZE0eZT6ZnAGsOHpkqnP26A3RJo3sSS30bNKRUwP
u1aehlR9rnxyV7a+IXm+G/g0zLYLLpvRvDdzfK1QWE6mQL1VO806iwZSkGxrZhv+p5LlGHEd9A1Z
ml1Ej+RPfaiM4LEhQkJyjeM+PLhkMeiZa8+dxHmT5534tG6Zp/2sHb6Lul/G0ATCHAnIGJyzSnTz
UXQ6RJhkMdIzxy1PKFtZoBPx8nMbuzviQA6hi6DIG71dZE3vwNfvNGdjhhGpueXJbdyXKK1hzup7
txL+Sm9pz3RaxnMdn/2kECWPDbtbGtxSsAZvQsM9SGOTwEWZl3OnCNkkl8obIrmTAse8pHZgbGk+
sp5JpjbfyO2bhYa+SzAN0mzJ5onLMIS8bDb0OSIcFxkMhmR74cX6OrGnTdU5hzYT6cHxfaSbXnMc
2iFHEQUAQekeMxN5dRMh+C7XFiKgNuIZ0zT6MyboL2Gg1daCp1yusKKVKm6f1W026V1pT9xGcd5w
phgJFN58IJLLM4S1ckKKD4DkO/IfkLRaL4XW7t2yZ17mi7OVa3dGkC+Dn1ILT04VvrogKGppl0Jp
c29m9r1phkttQOzIL88tPz53PVJsJfAVPHjOJbPHE4vsXTVxCrEVI8tCa4iaEo9jrhx1bzrXvXUK
qhaoPpY8HxeRI7a48MsljxmQ5OEBrMJ7KRieySzrlvgppRTf+khf3rfe1KRaTl3VbGqzIG8lSXZ2
rEhjzSodm4xNlrmLWecepQ6zwuBOVcLDND7nDrl3buTsLDH+OCHZW+FbRFthA+voiWv8OVTR/zSj
uuiQaAd015ay7djZD2YZ75AY2YyMk+fSLI6lHeOqH0BC5Ai5/ZLJkJcwfYTMAYOVYBIkV3rHAIu9
Cl68aNm9M3JluCq0BzTEIBRGHpZBe+/GWBPwATdtuwvsfF+5/bYuinBZNN6xcpBGxqh1MFwftaz7
rFv4zSlSINUivaJzcf4TNqIMgJWIxJJPY5K88ipchol5ziPCm4OgeUamo83TyX3KC3uVlWR7FLhm
lq0zbG1Hy5eW1n/nzXjXd8297abhQ+Uoc1c17hPGybLJPDxX0mDnjTOjxK0ShvS6eLz1C0r3nde9
sn38xN3Izb75ZnQDGMg9FE63EC62fy+0gIKoUQ9prXs2FJwQXpWKeUfuGxgS5BzjlB1dgbG0SgJ8
MhCoW6VOlp6BWCTzctwhSFiC5h3dJsIkj+FPTLIcZkzmivpDpHibIlCXTWcdeF9X4SHJ7q1jrBGq
Z4QjXAFGuXFeflWTzqSIcGOI+/5Oc/pb1xU6VUeWVZevBYIgNfDHx7puSBejPA07K9o3C6PX6HAj
yl/HzVRvGp9k6sgF/a2U3GMd8VRpo/rYYDg0MrOHGFW8ttW05mN5RWDFfp+mnqu0V/ek9ebPMLWQ
TRoiTonO0xHVMVjmXn225QQ6avpvkwyd8qNk250v3Dg+cYHMFTN/JNISEXvO8En1mJZB53ocKEYM
RSZf0ydmsHzbe6oRlUZK0H1Pf3RgkJv5/E4eBW+RTipiz3b1tmeF9U3LnMb0Xuiz+EhG7Be95gU6
iIMW0iZEl3nNXO1Sxtzi3KhepKP/4Jv2T9cDARHEgcyKRYKRYyaUiGoJI1BjQzxt4TLVyB07pI6d
DRzDTp4wvTHprdVyhr9CdhMfgsktlsXEq+b1U2YoLMiQgLGsfYF+pp7JOdAiMlGlAuJ2yD6tN2F4
dM05mp7BcB1M50Yn9VC/9DTp7Lw+3KZ3mTyizaRSX8U4fIJCe1SH+AI1lMGkEX8K5xUbBRvykgmc
lXof7V1sOU+JjYC+abKHSOMhPWV0tquWjlhhQCDpr53s/wGs2Pr2MM906wgKaKO02cn0FHrgYGvm
oZGcNCtborpEkDjxAmg6a1wu5BTKrYrV8UP4R9CRp2xPzJANq0caCckQMxroiPsqBb9R1hxv3y8n
NIxdgZ6ziyt0a/qEwQ63IZqZcG509rujZdIdxktZkwEXNJCaF/b9MDIbrNxmQTRBTkwk1oAHVRhv
ebZGpwpbpiBss3G9rdPhrDWjHjm1VeDWtxUeIknORxL0JF5C+EeDxxGV0ZInBj/gJedQCc+TLTPw
speu6cmLCxlYTY57Z5TOZpycZ90cGjwe9ds0kGCDi5tZfqmtDfILCv6U11jThhEs1qhhXER22z1i
+hkYyTB+SaJFUCnec5f3j/SLwmU/KCTujr71UQYRz56E3Gmr2+VoHu5DQ6BnKrt3w133VPRzOpDU
5wxGZ6mqQgkZB7HMC7LbO0PZV5Fjb8J+wLmHVaAyESVXYbZ0AufUhK2+sIbOIohtZ7Cf3WTuwI5T
UR/wW/3x2eSGhSMyT2FV9UciWMhgzqoDymdQcAWAI8ROyA8LhjcA2XIT2FvQwgmy41cBxAMT/Dgf
FOeZjdh9JczN1BHpkctsO7hu20DFtRir6AtrBWZBnDvrluwlNp1VuDbdr7GszpieBUYyPvtOD6ZV
HNrHOCQ6S8Q21KCp2lcBO/2sQMhIuoYcDpZECGr8Bxv6umHO1iQHU5ADOI24nuT0DYkjaYjU/3F0
kYc9+tAaqrpAr8QdnoaoOW98qSMr3Lkd0jLkSmurZpmhGKTNYZKdhp9MybIlPrDvScuwsulE9gRJ
sEoKYl07/P1hnbwlRqrMWuIi5kkMf6TRLn5AI8HvyaT048WNEGtbNUrd4X3QSSmMJbWpy9qHArEs
ts7I430rXPl8h/XObeMd9Oa6ABFCzAjrjf0vOVBRtdLzeN62Sb4uBAOsmkxACC1k2Q/6HiX5zpcj
kqgunzJhhnN/IMa9VkCPrKKMncNttRJWydoc/c2EBHUWVdq0kdd7k7lHL+QG6nrsgnuPwAcM+zLh
jUvEUeyjSU0XNybqCKy005Cjt0PuIQrBfcBBrInHjXSzluioicsmR4GV29z5CqBK5JefxqIlTKtW
w/km6XRs7/IX0et+GHW50xsuIxiqqPuKACdofP7jrRfFNrElXc7Dmj+w5uqWSxsl6MyJGR36bDrw
y5arop2aZR5CHwnC1H8fTFwuhviQPuVBJP6cuduqj0ksqIYUn0etIHc2liFWlqZkcN1Yzog5gNmH
EU08bXjHrRacfaWEtNEi7LQLj+mpRlBL1CA3N0OSVnv32664AoV1HuLRWLM5CZBN1DzMBrYfXtg+
qk0P6AxsimI4ixt6JVQ5QUGrQFkkKq0jJnOTWJiaouI1KHN2Ph2gpISITrR+wbytnaUnV0UKwmKO
k9El7p1L0xz6Oz75SQuJtqtym74fcBnsFY/kuw815vCYd4Xmlz9RhjELOvlJYoZrzXORe69RKrK1
P/FG+i4EUpYkwbKqeYWoWTQem7zBZWVkQ/ZUGMqdOQIEi21OcOCxaiHzn32UO8jSJqoigqfGmP94
zYmNFL+VxkTS4qhnXloQvEmcO6hJTPpksDseWuvS5kEj/dmOC3SzwNfMyL9N0Fin8CL84WCZXDpR
4bE6qvDBVtlQdRbXaxtxanLh4uTxke9NNsVCab5kmUXaVRkHa4M7Me71ddUy6iAS65U2Kc/PXj30
iQoCb+R1u9plzEXGIPMLbusBKxXuI8WI381ySEArNgtpxLS4MD9tJzpPhJgssogPvlV5BzaqjMZw
DrevID+poWlcsooWIMEf1hgh7lJLkpE8m9QvwQI3U66jXmF161ZxZzfBKSkGNu3c0xR4xQulyx69
MiC2SUsM2SjkGhEIwSq8V3RG5I9pzlMTipdwKjjLprh3bNaZytJAmEeUgu+LpetZRFRVmjbD/4sQ
jpeY2WMab2QQu+4p40NmrGlU+ktCt74DL6ApdVUq0rQNI+u3ThBrs51q+DyFJ6gjei/WYTuRXw+V
orMGWiWTtSsmb62ScXyIZSyc7x9xQPrP9CakjJ0Kt2uQGTgw1kRzGsK2Wkbx3sZjjzCg+0hKJLGR
0PQdTZiRVCdEi6ypFroObyvmgot9c7zEJE/y/JYujG74Ktti2DpZfmozCp02fs6t9E3Jip1tDk89
+vgnsyufrDT/sESB5upeYFPfjAhTeNbrzkYPcOUKb4Kspk930VQ/2JNcon2V4mwnGUuMMvtnuMCf
TbeVHeL1qSjpROm+VgPdo8Kudjq7DIfbIVgAr182Tv3UC3u8C6b0qI/s2TLbSZYNykAomebzUKDU
dLX6Mx5qwh7b8a4Yepuqqf/KJr8EloUuryA7h8dniSn6x3MUcwHelnl3S3yfzgZrgdMSnIT3pDek
GplwOYBktMe8HBmiA5qFWUDfkH39KyA2eh5BQQ9iGAcgeCK/iyTYkkzEaR2A8+YKj1sin8zz2PnA
7OCXliMJUrSsBAZUJvHM8F+4TCEyJDTbRVsc0nE46yFldOva61zneRQrhIjyaIcmUvc2bFhSY61C
KLMSnvuhV7YpMIe8lIrLFyugumpzl4RtfEQzhvdkxeT9Wm94cjdqMWItenc8lnzGUw7nCUw2PSK0
yacDyPyECHWigYoNoTHZqjejbeyZp6qgeaFPbG2wgfv5uTzKmlCAOak1pFN62eyhDeXzlqzRKHtO
zQgrEy1tAguRadd7xLJQ0HQxr/CBrXTPdrmbbx3MRCwhC7SGL1YWaJ9pAk2GAPW12LZaps/xDr+y
ONHNSeiUwH4aNoJ9Mt7KpbHPgolabWye+kJ5CHK0Kh2qnrp/oCrJ6T22PUOFgsCCUbwlYzTM7Iof
sqiv69gMlgxsvkrd6Z70EHU3W9Uu14hS9+5c6jf29tamg3ezjId2oVXpCDG3f/PJN+2t7HnA6d9+
1I0jy2vaIoZL3L1JmRhk+jCrRIM/J5kWvMiRcx2A1R4+oHhumLMM69CoL6G5cPw+WqpmvPahRkQk
sAUa/rp22est/v3WWGu2+m4DjMEakzN4OAyN2d1FQcAR+Juk7cuDL9xeVpEfriJebGrDRilYDMgK
rWJ4JwdyXTf0yievWrUlqhDctD6NuZyq12qQnbqVuZpo61N+Ac+K1Poht4jCjL36UtfhuIqi6RE5
6wsWdWcVNfp9mY13bVO/3v6/0u61Ka+XXpx+iREHFkypz9hplqpVP1dpu9YyBaxdEH5O+bB3nXqA
X6c8184UkVU57tPyAw3awYaes42o9/m7Hpsu9aEpeWaa1rktCQ1gDS7MEuU4DsyW2J+1ycty1v2P
EETQvEn1l9wxTmlTPxA7dVBs41NN2/vKr461XxxGT3sNFB1vmUdpUqNtMrNVbeBp6uA+Nt7aCpXX
GjAz5v/6dShhsvVcccjZZnoBFJusVHIqVR04bZM897HFG8HSMdDnahxilYc0ReZu7MeWeTIIk1WS
2/eDbuKQGel1ZoyKQoVydjoPY5tsUqHAYRMzx1GiO9MEdyGghTpagcAp0B87SKIrOHBQgZN1YeH+
UK14Hg8jLXquZiYWACjhks9wuj2FmBfUaPKWhl5rC3ou6MUL9XvI8yfbY3eaQTFByUYMcxi+RzGX
nx3kTL9LCJ2pkTBOpIYkV1xZ+N00r33S+7TK37UFrLLK+46UMgMgl69dp2ef4xH/ocVbxmL9PMts
d1URgWk69TL2nDdb1PtycL0VDFbwNaOhrG232zTIImTz4SdVcJtlkbu0M3/clw+mOuV7x33HuqOf
SjNn/wPbp/B05OideJ36Ejw7cI400KJtFeSzadBAz020TwskpbMcqODcnKxyp0392uhTpJtuQrEQ
OvRPo/7HIvEyDXVrV4XinvqbmsO/D6MfRYsmmJds7pwMzW/PLnAKukecKt48TIZ7LtYDIUHHKWEO
NcWMMocinLbCwDIJhvlxChtzPQgumSAz7iZEk0QfEmBQ+99WFX41E4CMTq94pImWipw8tyrCbwUo
atYazSudja887vCqlu+BYQ8rHt0Ro1vyTZse5TU0E25D00C6O31WkgnRPA3us9EoAOOCeg8XQCNx
9qWt3AsJM9fcdLZRaiHLSpL2LsdLLgkC9C4PYPbWUWjQ4S+BWluYzYyBP+XKBITUzBn08pTrixKj
bcP5j8Chek5uzEtC9OqsXXUGY+rGuFhVGswaqok2iY9W57yH5nhALcWfzn5iTV3zBOUeFKd7IjdM
Qur8J7YMR4dCNIuMD31SP6Q3zTXGbdWkOTONeJwhHNkjOLsQcZhiSSS3V48W9MfSWTHAFEG2+YM0
8ZLLf3g+rJ5Q8NJc4rPBTq8cIkjHIVtgC93qavMpaBqVjf06Dd65Lz3kp9Znqgefva9rpIVqr0aK
lqphadij/laj1VZz/XnqyodYib/c6Q0m9x5/wrZ11A9EOvCe9eEE5/KFBywXRrTtKoWuVq4DTu3c
U6K6n6WMpwpB0GIZPxS6ePeAmyu+vnbD4M2p9UVD8igi+nUVVS/J0F7LmsYLiZBOyzlvc0GHMdQ+
E0PlcZ0U2yGGxTMl2UM1AaAqW+YJBJR+m9TFwFwSc9FE3iu9PItbn/Ec1fXVac1DHI6b0C2+Ml/Q
0JKzdmbKCAgMWJwaMjo/LJ8Dt15FRE+LmMcNJMylGarsh8fp29ZjrlNNuTLEh0A7kKEUpieiE9km
R+IdkoRDvTwvs7jYBsizSRVUN06P8lzPige8Ljy6eB/I4u1lVJbf0WhUezXsdjG2/Q1jXW0etkU9
j/Ddrrw6d9jkahsbufNWZNpzXiDyyjxwDYmK4+C//mPQgjO0YrjXJvF/uDuT5ciR7Ir+SlvtUYZ5
WLQWDCAmRjA4TxsYk0FidMzz1+t4ZEtdVS2VlUkLmWlDq8pkxuBwONzfu/fc40KIxwsVahxKcMJB
Er91seW1fjTW73AAwk2n14Aj7fzJsfsn0DzpuW61+3HcOlYyYCa87op53rmqFfvo7k6ijshTeNDZ
IW4UA3e9SRUaoUOgD4W/szvNuHHS7CksUMh20OS8dg7qoag2bhmnK0/gf666L0VkT31LBILiUWV1
8btRhyHxGZ1s3Zx6F6uhltAVRfx1p+nbqMqGYPQK9kp03VQ2pf7i3vVVyWtPzsaqZsomIU6K/FDU
ndgAwiMzFzCjGlE81UW3sUp2MqYKQLDsOYFa7ltc1M22HbPnGQqk7Slsjt018Ox4bTbZuAJGSf89
Wk7CLu7AgyurPDYPBrt/MDaAjNzeIecQAakyTn5fVdIOL2OUVZof3vBW5Ac6hTUiaTp/FF8Rdc/u
ps7ojs7metBSbOmD90AubWvzEDXKH6XLHVsNzw1JDyw283OK6Z0FHFqj8Eh/xtmTj2dlIUY6HiMa
HOmtiiWHvjHsaWt85cnNkpvjYloCSM7t2m6hHJTlJ0QrGFw2yzVObmTREwUhdLAPtrNswnqXFO2m
zknFtsJjVFXI2zXhV+ai+nmUb6cE47FZO+4qrIwGLMCCsNMwgxKm19XYHRsiII+3i+cgzzP7B0G2
UADYCDF9/6rQINsOZv46N2D+RBJ4VXVOx3LTRQy/VZqbQqHN0PXGLtYMohlGuU1c2uc6wkaSp9uq
GwlmZQeSqqxt+hDdR2LYq9Dr1h717VVnaTBibRHMlH1l5fWNDtNrFab7iCt3p+XbcKDyUanTqgec
dlUJJw+4hTehly17NMvr2O0/vUR7YGI8loy73RPHgWS4Y0qbQFk631HFNbfPg1036nPRmo+zE1Rj
1VM7z20fZSSZH2HyhHZzvoord417vSLQuUt9yoRKMV1Fsb0NyzGowBlvI5RLV0X26nakcdWNhfUg
ZT3Qqm6FkOUeP3HglelXp9KySlNrT8SPCtaUnhG+qmJThOCam3C+7vWk36UuCo6IUIYoaXn8Qorq
qvo7qUWFCqMJuhkElBH17DAd2lZGcVMrPJBLjqNU7OA7jd6XajbAOSRil44qlaFVJvWVUeGOW7dT
Hyga5IEZMTB0P2RcOiSsIukIdhbzSP0q1u96u1xzCsB4m4/fIXr+Nb6c+prQLp5Tma6uiKJlZ3uz
iLi4NhKlWruL9wW0vT3aHnGbdHgf1ZYEZLPlwBMCJ0vp7+CPehpGbTiGu0pxOgxySngwK7hPOtri
NdQuh62J+iOeE32jhls0uPWRhjIm8ka90ZruZo7pytWxcg0wAdqbl06BQ8nPV5rxGjSjcxZudOOZ
+KwUigS8BYpwOvstWE9KkFOsXY1jowTNUB31mLVJy6mMTKI4eXNWrL122KWkau1VuraVlVN0mpbR
p/r95daFuiuyvdpNOK4Xd/Fjk4JsqNHexc4cxKI+wbwCaIenLovrA0IEOOQJYhBv6Pw41cpt5lU6
fUvOvnDiDSQEFvi0kWqa6imYEjnRmYL1uDWND9cuniRR0e8Q416ljoWmyYZ1mLBMI7g4eUN6rQ9N
vh5z9rQ08LHp4QhDcXFHKajbhm60HevxPC96cj0I+123ee8pzR+J/jtV/S2pZu5mNnv7FFKq4lFE
F7tsD56hveLDAMiWak9RX3x1DlgUgiq/3HE0/Jyj9SrWZSpEag2+cJ4iU3WoDkUzx24Jn60QtoW5
sgrfrNSBTzAlGiOVAUtYdHtNSaTcibymicd8nG1TViIIXE/oWGGKrKDv36aGc4i0plinxqLjQumP
ZUIKipfa15z7UM5M173iNf5U0nx1PW6xSnJYclDOxmhKfKntK6PtrmVTHvPGR6sWJbCbhU820byy
zlS7kZ8hV6GMPsLscwaodc6PuAiXqwpF4JbAnFqjreB1Ub5hLVS3omPVV9mr+9kw3Dpu+hFWdFMs
nD67zH0PczqcYbcslGkIO0k7FBe60kF7BiEH29YOeINkbXWzd2ULmMRqXp0mg8epMk21b+Uu1dQS
BoPwYkwMid9L64KbP6c6luM4d+OVbahiVfZHx1UflMYKr4gGsTkE1fFz9605VYOyhFo6wG09PeAt
gXAKXNtyA1vEZwjGziay4B0Xin7CKMWZnh3y2hJKto3rF0chG9tsFYonicOSLRtPZMXVrTX7TvgS
RRiaTXfDOaxfL/bQbmjk+oniwZerDjWSFOyuBIyPrneVxg5WyaValwUUEdeMjmNGJmJnOwco7hG0
lRz2teps4DLuLTCz115/kw6dhcuJ2PJF05+XEI/O1EKm1AcQfhEGuaHGlq4USPsG2AZ0F64FraG6
77fuPE2UagGN8KZg8KH1GsUQzGqJ1kCj86LEIj3ls7eq2HKvzNKKN6xrBhdx+PK4aYLUzu70pc4e
YwwhS8GTOIzokZRdaK0qGC2HVqD67LBVBsloeUHt5AQMEDLsNu12pnN2FZbugTLio0pEue/042EE
/uSpd/B0eWpndNDrOYQq33vTTsQBpeI95lwOKUs1+eYc5gHUeHZW5nAdA5SRfjV7hzH9OrbgJzd0
pY98kFXtlQ6Qebd/1SeIkV17PZJH4zfwbRC2ueCFm/LV1GZvE5rjSunRkOD65IkHU1/ZD0iyNpMR
m0/VaN/roZF+IsWiVSF8YubnbRUu0bFJiQQhK3WnenlNDzHsieaGWdTB9RAuiKAe7MC27UxPchao
CEThM6Xf+XoKC+SsKIFuJ73/AAzFqaoglnnSVesJ4CMNskhFbVUiwwVTj+W7r2mxDPlnPFb6gSY5
EPR6jlflZL8oDTguJx2+Ss8NDCHGt9YxnyKKb6swr4xb2RtTyi59RoxMPo3WHcICZUDcokxZtF5c
9+Q7I3KpxC6u5gnohcoZpS2olYdKT5gWVMJSk3zlOr1VyNFEMsnlwODzZKK6uHZkAdAic/Nx+LC9
SWznnC8bDYa5GhrEVUSGH2c69T4i5SxQAMvegeI6j2lmkNwc9atlzNM3LQXt5ETjEmRQ9VZqWiTH
KVAnFoJwTu8dnUdL0jbxSTGj+JTpy6kUHYTVhN6eMMzyLRn1j87SG18slEPkOx8KdTxMoH22U+TV
V3QQ7jxOHRQkli09yf6x+8DdHaN6JAlaw3wRtNm9MuA8DQdXJwuepdcs8ZjkoD1qUdikV4BEoDDr
7MJ0OKQIXH0r1AAmM+vWYxVfO6ae3OYEwzWGrr9ohhahUpVFOe8Vrl95o8kfaTk+TLntXjsN4lrL
BW4IRLC7H2sXec3U3nqxvRxrUshghWoq2FPxVg+xuc8N6ojErd8O47Sgysje7cUJrwWyM18NPWUv
p73O5aoUBa/3AKxcGfuJelh+bwuL4g4MVtWI1XcmJutTiZzQjgEOqZjSxoLNQFVYe4XMohc71vK1
0d1bVn6PIQcC6ZL+MJiyfmpV9zBjrNXkCH1VeD1bQbDGAKLOMKc1EBV9juy2HOhsYJneDF65medi
CaYaq3zDHtbOU4lJcemOaFR0KiRlQPdWKK44JI+vFENewEC98xx8i5xNimOLPrQGpi7jkCK6Y5bC
qO664QbQZ7ZuZxDWbTiuwWXDSnqYEVcFnIYmv9OiWw0DNObLtzSso6DpaTJEJf2jSQrAy6XHJR0O
PyaXQjEctLuq0VlBMlkgAY1YoqYEfUcygVZl5AtmHjgq2Oow4XPUB+MCFlKXsq8xIFQ+9xEAn1O7
+qikag4HbqeCqHLcmQWGipbgMOVjYW+lDPa+oBTP5jdHSV6np05s6eCwuDJVVLZfpOKU7OyTt8Yj
kdQbTn2Lxq6tLLJ7Gu2m7+xbg9dcpxjakOwigOBxxfYoe/VQ2C79RJjj2J8nVb+fqopNTnE11OmD
ZqbaOnSKbo8NkfNxpsf7GD0VkgoSXzpCn9A1dzPKABzcRPIt7h5mrIzWweEE2LbRilXTFc4KVZmJ
VlM2cmhKsgsWVOrtkUePXmsMZTOkG62tniiB7sZ2sDZeNNGmmUUJio0umeI52Arw+RfhhBBYrHn0
++2iL9SWgSkYckdZoE7e9FqvXCOaQCCZsH1zUJplHZoIlffyFQjFlO3GnaQFuE1D6pC2s2zKUA2k
ago1yg8jVp66VtWpV4FviDXzFcvxs8k+zNeZRGVeOn7V002fihZA5zK92U56Gw9keDhsTRyhNhsz
rDZ5Xt3o6QxVnBjF9dLqCN5N1IjzjObQcFwAn1VOm4xdaTm1DrkFSAZVT3yNrCtrfdEfVDB9XhJw
mMl919R8o0mApqOoCuJJBxI7wyYzdNqG7OC3vU2SXtIadwIxKfXXdNpmcGzLEO6Vyl/6rrMdGpsM
mHhCGS0iFlgL2BYNC/qjHOEVyh89ZeVF49yHlMXk7IzSrW+VbRjWaLd7AGgeUgGYASdYUDejwKiN
sA1qn2heQZb6FftSHrbPBjcd9aFbVCVTgO8GVoyxnqKGqPfe7lb53O+MJLb8Me8wk3OIGGJXD8yh
eaz6+QWsLpGHsDmDLuyoRDteYOniLR4em8U9UwF7jrzxoTSzsxubJcQGQ5NPAROf+qfRdy+uRWc2
1PTvSaD4t5C5rVB0UA9oa3TnUQUErzWCku4fwg0T7TY31gN7l31DH8SPYyPQice9qrolY6ut30xl
+N7U7adaxftUHgkLAEoE/pXKQ8tCJcp5q8N9oxz8orccpZxhY0YoIBVL3Rv4VJDX/TAi6ykNw6su
9t6ZkTtNQOwzleRgE9pVandFOEJ6XBJarBN1wdShbIKsLP8kRfXBHOcnq8J/z2bq6rl1ulPaooIz
Nf1UOj19GVZpY9h5RbstXLFd2mmPsXdXzM4ZatKz2jtPpWDZjFSSPQxuhPSsRiFX21vYFBXdVqce
VRKXlQ0kD9Vo0yK4gBH4cvkHRUjmXKWlr+TCrezFWsPo3U1zflAHqdwzkQ3SbwBkBdxmBrqXGNou
ZuNFaGEJ/nFBUFvmd4YIb3ITfUJkvkaDdora/L6GMD/ZGIXpxfdaeshcKlqpMx2SrLsJY/Lmqhi4
V7dT0vbkRTpxCl+NRlF9SV9Sm44evtzeSI79BF0LGBjUETpoyJjonNQvbPSew4WCqrNe6nGXVdWt
O5E1YpWEr0gy4bypjOjQ9ARopL7ezEeFntG04MgYPBDUboprJHsH8Pc42tGtM5UHM9uChL+lcXiX
9ht30hGFj9294fR7N3KfymHct5X6OurlU9yzU8yqW/Q6SNPnZKU5DVsMj9SCxgNdTfXegom9itnC
rtq8o541DgSjTJu8S2+GobkXIMwhoWOURgmTJnzCcI+R4DmdWH2jduFOhQNbWl9GrtJHmdNADM0Z
lzklYwP1DFz++6R239OiJN4gRR8phIEGABraYOQ7rUpLLjyiiN7U1h2YpHbKn7ngBwCf6RQ+1lX2
pLrDPs6N27hEO6GJdzLzuEK8aK6buzoN/XHOX1vrTSvEZ1XyfAB2ezsTQAZC56puwm2rhJ+kpbIv
zBQmqSAQFWCFhYpnCWsmdXpfMUu5xXEB6+VrTffGBHYoRrlDMufPMhePWYESam5uNFLDsQkjAuuT
ngaHSSoDnXzaQ4Egx8YfnOiGrFaOc0Um080Zh3m6yeExb3qB4SxDLlEp2nGUh6+5+nKmmFOM+aBk
3v3QG/f5xDys8/6MHPh6bufnqBSPalw46CbVOxCKz9qcsmVDo9Fl6Spxjn2bbXKhAYDBttJ4zVdj
UtXW0u0yDtRmwTOBP1UOhR0PTHAUMG7Y35Bu4BU03/GfwwZrOWin+YAkdnxl14d8LDK/i2x5IOmB
w9p47YQ6AR5h1CHJTVa9JYgjCmFFgFq7RgAzXMVktlfzXZjGp7kFJUD9rNByH1efb0URuyqCIIDW
+Uz2dS5Kkrq8aR9lzr5TJxuTnzjZNgAJLkGg4cAy4XC4CfsDK/6kwfeVAt8hGCV7Hj13red0fuHA
+bqKEqVbml0yjkezbB7YSHwIIblOhJ4hSizRRWavxlJjQBI47WkMhxrHRGXb6K4aVNl4W2jWh6Jo
rb+k1LwoSpAMRg0ghO7ucCMTcLGx2O8jyvHzXI/WpUksAaKG3Zhg5aU6dEVx8o7gp00xOm/5aN3Z
vfpWFUPlL/gdFPNmcNvvbOhUaorjubDmTxROu4pJqPbfST6SvzlMN5BLHonTclj0tK1M5cm96YUi
4A8nSe5TS30oOC1dLSplYqd+jprwGrvgefTSByOqETBR3bG16iEyi33qHTWcRVejRNr1xfItvOHe
cDkr9s3OU+0NUXVEHG/SQeWIHBLSxbeurQKubUWLQ42vKRTfWHpyg2UFmN60x6SwM9P4DJ6tupra
blyHHcVIIL1ohIrwhnIW4kYCwWZMBcvGMcVh4pE1V3bARQ0mdfoUWu+u6imjL87CkXeioaPp3S7u
bnFKorfNKHDL5eS19Hc0+x05HeHONuhwl/LC1JTXFmZuemfZvh0XojaoqcA7x/ZWwfnLNkVBSdPp
nAc7xhkm4R9Tv4nG/s5IUdUvcblxTfHocjEXvbgfSVdEqBB7gQmzJqX30WhpR1ApfU/b8SDhJBBZ
InoD9TJlgd2LH4keB3U+kFRQ0G9E5i/KQMcny5NCiNNUfpTpKRnseu1VLpJeAmHwmEfPmp7jxFIO
iUafsl+K90qlghLFyymimNro9iOeQG5ilJN23rxYc/XdK3y4TokDVaNv1dW5n5ocAlvq5asP4UTJ
RkFTu6JXsCFF4ElkND1no6b83clNULjXja26iHt7EvvK0s40czkt6SEEePiwPB6rCMm6K6l9ZtId
u7pj18WiCdkI6JhkM3qGCvqYeqB51Ez7baGxM3sA1yUQTQIZE+qYvWM8S7U9OY85YgHwhVZ3TFBo
RsLZGTxhEPXjzBQmUp7uLL2/F5evBFOH5bOt1O+j9AjnkMWq2T3QWQ8UWzliMgzkn0lz5rBIsVBD
JcHVlI0y19fyXzdtB/Rc1jexFXvz9zifighbICR6ZJGsthJSqMbUClI2SJLPJs3KZuO9sKdAQQiW
q6VzxuoCijflaR17aNovuD9XRNuEjABN8EWphyA+UdT7xiPKQo5WuzSo/kZakl322A/Je2+/RwJ+
2AzhDdBVFT90Y/fY9QzvBUHlSA6V6tGJSMQxXvgfqpacXsaVGfafgxy90LcIFPppY7iAtS6DbPXV
CUy0b+j8itFR10mfWIBBs03Tt2739w4qQwc3IAVGSjvSINuUa0yZPy7YLumHEJpJ6QZqJR9Mt6Zv
e+7fivKepttZDetHh9PZ5YJfLv1SDhsqK7S4uW5OAvmwZ7dsuO4NvagEdRvjOtQG0vD+woespW+3
iLRjqdQATeiceeKB5ut3aUgDhLwCUtHpio9JEhFdPTmbxXI0hiJIXMrASP75ZXT9CAji7oXMZ1Rm
oDbl1+NpCb+RIdRCqqBZHcCLjgxmr6oIAjLQJ2YmpkyhbVPdfJqnd/ntL4xHrkMARfkoX/vyvsQP
8PwbdV/tjBuOy98/p6D8eB34RqVyt2Hl7lV20pRB+FXpNm7D7mTETxVPZ/nKccUX6DzlM3dPtmZ+
XIYIDTdCA4EaVBufB5Ovcbls42j9mLNXeVvM04Eqw2cyJ9lVoU0vBfVdBSzY1c+5Je+XxfH80NPu
Lv9+6Ptvw+Sgk3AMkS9YEmXBB+C/agfXalISdvFt2Oa7RJpdfoOnPVFzy81lTiXQLy/sNAsYKW6t
lWW4n1RsGcZpXzfJ+z8n18WbYUycSZSUyUrORMOAWGG2Tyig0ylBKsYfXC6lHAF9blFdDKeLMTsV
YKaSwdh5iJGW1ub8KXGSimbtcFUhwuCRc+GpMvff2eL//L6XVWUykelH3pEREq1zrLi0F+7r5cYI
Bai3lqVEHawHB+JJJTH3NcreMG0CbdbwmFhr2FmcbLHE0hS4mt0jYTYSV9g92zJXXeV/LmbyOtHf
C/d77GiXUK4BxuTcX7w96DF3Fiayy/tSk/oebT5vuhRPGqJhyXC9vOLlfoKd7ebh62UsOGKcXQGW
CNdIs0htCONyWVuE8Z42xsfl8l9+VI4FuW8lX/yyBlxAp1avfHsQ5mCTeHFLrDXjW4FDzXoTQhbN
/anZXpbLzFPXXkfgT+v9CAeS8phnyswkyCUO1krqYFzYpGcaKfdcWyeRhq0KVQsbuO8QJwkMVGli
QpiLk96YT9rQk+VU0MBzAlOCJ/WCQTZC78u8UHU7N3Ci+IjT+ratXhcSnJr8x5xoZ7mGSFpsb7e7
PtO3eRwyyyPrsgdelOkMkoLRlVdpquqHvqZMz8y8OIGMGS+Zkr9cxnwUxSqxPYzuPFkk95Q2EWUi
PqkamQFSaMigVLzkommQ2MkZYT5fRk5dlHP61OOHRBBYBXMTQ8fhEovUW3Hi5fOyKqkyOWSmBWcx
Ay9Q3MsPhOi7nI3M5Ua53Hduy5f3ZxswveE9XK775cPbEviMytVdUFZdfunyRMOQdyC5aSNkcIUb
MWauXj2RbcmZW/vOOKRwjsnviwiBR8H3sWXMSu+kn432cLlgcIDIWJJ+sLHlsUFyB1/NotikPVSL
TmYAi6ycRQJRS2bZTyNAVvQJPP2NrZM0nOD4dpfFBlTRs1Q1ThFrn3yQyn9G8/Z6RoYXU9+jYslJ
ZsIVwRnFl6sfZr6VPlf3ckaXKgUdj1BOgpbgErg3Qzf7Vee80dI+w8LmDjahKkuSL7qqHHbvzzfi
TcpMC4DMHsaW+64tte9kMl7M7mOSotHa4V9cBgxFi2n3n5dNQBmhIrQMbw9qY6ubyflC/JCfSYSc
N0dCFekS/FwuJVh56rytrbFltE3fMOG9hxKsrnw65sOSPZMacJIT8Z945J83GvdBIxuGEvaYxyJA
RUkTyTgTk/UtX1XmVNjSmuAGcNi2ZW7/kBzJywIpKbohuBK37g+QkFk/mIoiOdUL9YvfMF7+gcL5
W9GL2zIpuvbvv+h/gGuZtuZotqnCQbQ9y/L+SJkin4LEVSGP+X3+LYxRx1HEQuOZzwaCsSu6JSoP
oo3Fwr8yOgwvEcY+qmZYHSKTaKawDS7mNSLeiTXz6nWUNbvJ6iHPa9Zj1rkwTHA5swRT0ppy0sjw
uZgguBGK/flX0f6AaJNfRVcdw9W5PTwVvNLv0S+cP2fNpjrqG5PDAxXRPP4NOCr5joZTvbG9XIGa
O1UHWwozjaXx6cscLZQkq8ZAKcxx/FlfcGXMeErdpD80drZs//xD6pITV+Y0eYrd+e+/2H/8kO4f
CFCUzgF4LCN1FMO54XRMAdgtCVRCYNchS9kIM77WMlCWesdBAhXHdnCrc5l8pgut0sYGuBGb9rcX
D64/lsq67xweaxaEjhITJEUyCgItivZa39DwEqs///jmfzFddN3kBAZAHuij+QcMHoRQouhD8iq6
zLppJvxX7sR8sPqppRUA4LCa711KBbVNiKHR2idsyA+WjvTT4wbQLw7Ang4o0P+roazvLnavBYfc
wK+QG/WjwAh2tRhMGZekLUOfniwH7XelC9cvTBBVhYp1uoO+h6hI3HbseHe26UmSveIjxAasgXpK
K9ec8BOOt/ThYUjQ81q3FclWaT6+U9SHNZM89uVwiqXh6DJG/x/wUv/4Dv5H90H3L+nmu/6rme+/
WpIVfhKyoq9S/u1luXgs/2e/9FvE1L++0N++Lu/8OFdff//l44winNZi1ySf3W/RU1hw5P39O1zV
5bUun/jPXiP/4Iv1Z15c0fVfWdBcVdV0S+O57bEi5GUR/cffm8avMFUcw5M/wVKpwKJ4x9+M0r9+
/J+D9edf8a/8zu++wieaqE5eiCgpi98Og6H/tTH4wwv8Zgw09VfHsblTIb7pqhyL34+BZfwK4BCO
iW1blv5/OAb/7VT4TwrZ/3IyWL+aBsPgqWyKXJ1wuN8PhOn9qrumpWmWbWu2rqk/h/4vTYa/8Evc
XvK3PvOvj+bf/h0AAP//</cx:binary>
              </cx:geoCache>
            </cx:geography>
          </cx:layoutPr>
        </cx:series>
      </cx:plotAreaRegion>
    </cx:plotArea>
  </cx:chart>
  <cx:spPr>
    <a:noFill/>
    <a:ln>
      <a:noFill/>
    </a:ln>
  </cx:spPr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olorStr">
        <cx:f>_xlchart.v5.11</cx:f>
        <cx:nf>_xlchart.v5.10</cx:nf>
      </cx:strDim>
      <cx:strDim type="cat">
        <cx:f>_xlchart.v5.9</cx:f>
        <cx:nf>_xlchart.v5.8</cx:nf>
      </cx:strDim>
    </cx:data>
  </cx:chartData>
  <cx:chart>
    <cx:plotArea>
      <cx:plotAreaRegion>
        <cx:series layoutId="regionMap" uniqueId="{3D86A2A4-AD25-4611-AE74-FEA8A3803B06}">
          <cx:dataPt idx="0">
            <cx:spPr>
              <a:solidFill>
                <a:sysClr val="window" lastClr="FFFFFF">
                  <a:lumMod val="75000"/>
                </a:sysClr>
              </a:solidFill>
            </cx:spPr>
          </cx:dataPt>
          <cx:dataPt idx="1">
            <cx:spPr>
              <a:solidFill>
                <a:sysClr val="window" lastClr="FFFFFF"/>
              </a:solidFill>
            </cx:spPr>
          </cx:dataPt>
          <cx:dataId val="0"/>
          <cx:layoutPr>
            <cx:geography viewedRegionType="dataOnly" cultureLanguage="pt-BR" cultureRegion="BR" attribution="Da plataforma Bing">
              <cx:geoCache provider="{E9337A44-BEBE-4D9F-B70C-5C5E7DAFC167}">
                <cx:binary>zHrbkuO2luWvVNTzwAbBC8ATx/1A6paSUnnPrMoXhpRMkSBBACR4/6f+ivmx2WDZbtt9zunuiImJ
eXBZKZEgsC9rr702//4x/u1DfJ6bL2MlpPnbx/jL17xt9d9+/tl85J/V2fxU8Y9GGXVtf/pQ1c/q
euUfnz+nzXngMvuZYMf7+SM/N+3n+PXf/g6rZZ/qqD7OLVfyoftspsdP04nW/Ivf/uFPX85pxeWK
m7bhH63zy9dbLs/my/azOXPz9cunbHk7PU/685evf7ry65ef/7ref3r2FwHba7sU7kVO+FPosMDD
jhtQh7GvX4SS2W+/eu5PoesHcIXremHgYOe3R5/OFdz+393UsqVzmjafxsDJlv//9e4/HQN+3H79
8qE62VoTZmDNX75Gzdlw8fULNyr+8Uus7CGix+XUP//Z+v/29798AXb4yzd/cNBfjfZf/fTP9vZH
x/xp+/9jx+CfKA0o9ihjBDNsTf9H1/juTzigrucFge8T6v7VNb8Z659v6B875bf7/rT5/89s/6dQ
gdxYG/2//73hrfrydJat+i1G/y+kB8E/uWBmil3iURyEYfhnL3jL74SwwKVB6JMQEuiHxX8kyP9g
Z//YHf9pgT+dHY7+9P84Tf55Cv2OM6tze14vAPWHLPrXv/6Wfn+59V/h3A8z36S/fLWmJ3/IL7vI
n7zwj2DqDzd+nk0LUOiGPzE/dHzqB4T4Pnz++mX4XH7ynZ8wPIVg3/M81/VD7+sXqZo2twjq/URc
5vmhzygOqRNACBjVLb8R8hMLGYPsxR6kMXPc34vEvRJTpuTvZvn17y+yq+4Vl6355SvzCP36Rf+4
0O438ALHcSlEIXNCh1JYGn7/OD9CKYLrnf+FJlRMEjskTrSXSp4cWlNvlCt4NIVPsx++zmS6akbu
izyJPQbft9RJa/shCZKTSMK4GIssaufpav/LhzqmQX1vlHOd6JQWwXAYZfjrkn5/xZOXjuTTcVYT
7p/cMYAn9cFKm+7EK/2JyuqCg4MKqyzKRMWjWekdD6YdaeGPLgl5FHpZ6nX06jXR2MHteS/KaC4Z
j/xaZBHiblSJ/MUn5KLLAvYpZBYNvN03vr/jCBYWEkdVyJ5qOVy9Cr7oXMkj6fHLkIhX1N+RHn04
4RTjgj8sK4/u+Fa343X5g+F5XdAwUqHe5El37Tt4bDi5qWhoBR/YUelhsxyBlvO1rrMX43RwTDjB
cgyEYNukrt7dbDuO+LXIuigLYB8J5aky8MEMctMqfdfPdmlx0sy8BH1wadopRT2+hlMuo4KMq1zW
t/UIdyzGSurhutioQMV7kW9N5+3QmBzA1O9O197S2lklfsmjAjd3jLqxMvOZeGAFCIhozvuHIvPj
5KFpV944P9csKCNOfj12UM6bxs9uHXaX18n3znonG4brYPRNhqq9XacyCfgTeR8X5Doi4q44jQ5a
JaFZFUVzdBO6UyHeYq0+ZY0+sk5eCn/b2OcURZkK9461/UuP+ys3EFXD6KwUG0/chhjOspTV8pUU
KGpcuGMWClyX8bsBT2sHluOMfQ/U8PTDlghitM9ImrP6vizCmEpWRkFjbZXB1gcvv/X4vBb5fJUu
OGQuzRt3HxZDhlhnUdPVke+Gz6GveKTKOU00epGERxhvK6Mu9qvl6rbpN8PkH5bTe9V8ZtOUQggQ
Xb8bNaW9DS/FuqvJ56euoJEy7CHLVJxA0MzZdOXjlHYENmWGF+z433pvusrwtmTiW9hO11FDhGOH
r5hnDjb/usm59hxiexT+jSnanWiydOjhaOMMJ3Eb+Zw7EDhFm0daQWZ0pZNOg7g4Y5EmbJeD24TH
dJSpMosqlD05GEUewa9jnXo2J2u/SFY8G9OW+mV0qrxuN9fhFhXqUgt5k/TzlmIIpKaHf/AM3lAu
Okk6busScnQGXy1hWZBjHYp3OYI9lx0XJUln7T9XFMf2M+n5WibodjFk3lWf1h9FuJ0yfCYDLOVw
9mmm8eow8mboe8mT71VS3NJgU1Cygj9f8glHmqnHMQzLqC1gQzz3RZS9la0rI6XB+IlOqsjPsxVq
1PPvm8OkvWhv3SLw7zTFxJ3PEwYjFmy6zkrtma5uRCVvA0etEw/2MrhzSjxURlVfpLSWpzKha1JN
jy2WMZLWltS5Kj5cdQ97UQE5CD5tF9SwZ1hMtqCUrypAWLL3tBNb53TI++45doEGR0MjXyRk5gxp
Uukhj3pvvOQhIJNz4j1Zzdl6aNsP+5zRCwDPwGRLTC+Bb79uIe5RFzm9d+2z/p7MZFXrObVgvoD4
4KqXeWwii8YWtpfYgZJzn/g4Dm2iUAxGEWaIxsp/LoTcNp27Dx3Afos29p4Gj5Ecq9elIACSwhrg
LY13QUZvejiT/W9sIOi8cu+64zoIwIRe4Wy9odo7JV5Jmd07GsKzMOA0P+HwiZR3xZCvGn/MAWBt
si44Y9FxktPLRL/VKNhVvt4vUL6cuEFQo5CtQtaT44Y7wQ3Jw20f5tcfUWjxA5GYTfNZ2drV5UW6
3NEkUGzcabs8Cpc7gbJLm8CzbQyoPgRU/Faz9pJrC9kzT5OwvC+bYLVYbEr6aw+BUlJ/Y4sJ63jM
ePYy1GAK64PCna5+gV8RWMNG5+J7RiBdslA+JfzBGnLxTAg7nylskxck+ibZ+DRm+W6G/J58gOQg
e7B7LrTzVlG92P9H5fI8HpXtJ3XIhRgId2FNOeXdFpfhgQOQOhM8u1PfAiN+VGnAj8XUQV18x/Ou
s7BhCPxjAyefZFzn+fM4F5uwKg+LfQXY4j/c0ATtYaRo05TmGbVDtNixl1kqyk01dGXURdrvxY+c
CykFVJvm2M3ANPKqhpHvaJe4UHPxN+6adV6p/UjaLHaSSqzLCR0wy7Z1onTkllUf6bK9DkF3I0gX
Rj7Kz13go4gm+LZsgxWZTb8yTizcpoycxgujHZ2DIKKl8+bVHY1QDlbHLNiIopyjsVnrABaVdc5W
emS7xm2dSCZKRGOCaCRd+cxZv9MFKg/uMN4iYANjUJLVVOs08OePqWtQVEMgdN0mmDAkOZ28uEXO
jae7M0NBuE0M2/MRvetpeA7tUTM50Dhk/vesC+9g1wAX2Z0oi0faNXzV5sPKdKhYC8zUZmqPOsdT
LLG/IzQXa5pVKva8PkpKZKKAnqRXD7HruGXUt93T0KNHHX5WhJKNx8oLnvpV0oderBS+pYI8ZZDN
u1JOWSTlpLcOyWOPN++1ZnuauJ+Y1M9e4R39ucKrqQ3pCjn9sW2HYKtMEOM8wxEqw1sh1bsJVwPK
pjXL1YevWhk1z00bd86wChxdRUNJ7kwT5V2LooHQBKjYcJnq7MbxnS6WfR/GCUF7IyGOpyAuqMgj
VAgnIrwGGtlmQOhEz6MAo8/c7x8zwzCwve52UOxtzIFPZJR/ICNN3NyYUpSxJ2USj5O3Hir3mNQb
0YoxIqSvoqYN6oiGyX2Q5XEAgkrEKrdZdb2zqzh+asryNChi4mo2e91O39zGjXMEJRY5EuwB1up7
2cfYz9ptjvIpdrF/kpCtcdO2I9RN73nUzI3RVDzkOiu2IQmnqPNwHwuP7Jjv9lE29jNQoF7GPNR9
VLKh3Ia9EnET7MaE4VhmOG75wDaaN+Jh7KaTqvQlmNc0hITTXKxabVRkgvbRrWpANlk1ETfovQIy
vKqhMsYT7W+7omoj0UzhVlQ4ksLELvQiG2E8HevBW48sTCJHii0w0QNOkIoGkb8Og3OHSXI3AVIV
+rWdnH2fawPZb/K4nOtz5o6virvfVTFsE8wl1FtsoBzLW1/Th7l4yfvpEzmQVUbrDxc5t1k7vnfd
Ke9Kf124aIed3o+SRu5y1q6MYd+dfD1QnkduNvurYNJ7yeSJFiISvEq2mUj6qMmKPVc3Zqqjltw2
ybQN8HMDhMaE+hhMazHUbZzknMdwUD/KnXoTtN6lcMYgqmt+Mk5+U4R+vml4LSKisyDqyybOzHTf
zZUBEtDf92NOIwbRp1hz47tVtvYaUse2tIoATJzXbr6t0XAvkvzC/WHT+5ysKSbNpi6eMr82m7ID
DDdmfp46b4gnplVceApHXOWPQVG+esKb4sorygOlEEd+ILJY1qa5mxzI6UZVKnIGtGK4J5CpaVYP
cu9UxW2YH5Hq8l1lKjfqi+DFKeSOZRoD009wlGRJioJpjloe+BFDubMXbDiPbXiLRBf3PLv6LrN1
vQY8EXhlqPFjX2k3FvQYoGaIymFGO9LpEWCzfi8wx9uyiJsQGhXc1+tEzjs359+1oyNG+S0bWR5N
pEIREH4N3B5tyPhUukl7O/QJirDQUE2rXTnNw4YG8ABE35jxWUxzdltqyHcRNPHQomk1TMYDt0NR
devA7KgfrmrUqZWPqjmS2j9NHu8jQfPuppj5mxmxeyPqWUcezh4DMgCfp/Jcel0etbWikXbHp9br
plVbuN9qADJhWOQ147HIvBUzfKPd4L5pq27ncvQ0U+Qc3fCszTen84rXjBE/GoMZ0LFpYgGVlhb5
FFHu+EcIDkCB4gmw6ogN6yIAuDwSyg8iTeZVb/yTqFAR91UOrJxB11Y30ELTfld0Wt8PE2yRFaI6
zkpu52oIbqBRg0Lk9OSJ+N+AFugox6g/Dk3rr3STS0so1lOv3wJeJxGBri3iYfbu4Jbve+ak7lyR
bYWIHw8k3M0jHJ/xXGwoMvz+Niu5F7Ujf689fhiK9kGXJtiFJEOPRdK0m6TFeIUlvbZuyU85Khob
7WNUaOTB0cPxyct5sCc+cCPOxX1SViTO3ZzGpGdlnMlZ7VFxdGwNblrvMZl3dVYFURfKD9XzGqz+
OHlmjP3Ou8Vj+TYFKNw4frNDXfiSMMFWrUCQI2jeZqYvIjgtLDedsrH046LvH7SmB2njyKvXoZ6v
AO3Q3DXkELrjxrXMWCgHejmeRV5Zro3U0FHmkPM6e86hRcXNe2P4u0twGvD7UpiPBvr1TDWHIOtu
WukCKyKWIo7hB4Hy6DXfoJQf62lIcwzekm32mvkr4if7oRIRasutToa95bCegCY8YfMW1+O+tpIC
ntwDWGhTMnN1QCswmly5A/yvokfWZZuKq8swwAGUZ4kgX8khv8CRobZJfaCCbmwnUTrVWrnBbT7B
kkKTVLQaGHRHUsl2E1FwkOQD6xPG3sU22k41X4nYqyL4nEPopxaWmdMhZWi8EY1/xCKy13C7dg0E
lwFntV+03TdcTy+URD5cXfGYgoHzFmz6m4FNk712CI7pwmkG3G58Ud9IB/rrZjiVTvuG2uBS+RJI
SPeyHMpUe0HMOcTDR8VWVpOxW8z9qYis+9xhvuk0KBCWWLbjGCVcPFc6h+a0n67FwI5Vnm8tf0YC
Dg4NzLJbTyS3ysMrFhzsxu2SKIGjLr2VU4mVyoK7sPs1POYJDOJ/nwh9CQMwHWIOZHd5LGp3FZgl
fuCfxbxmcnaFOFIs1g6voauY5nQRZBajtk08EfHYNtWlDhZRo6n6e991VgK8MUKxmht5v9y4mK3p
wcqDWbeoXSLET8arAWkGZ+4JylospvxlgqLsuL/uVEu8NXkN9Q5cggL2WXhwqqCb0zBha6/2DzQa
qlUQqNuqd9cm89N5ahePL9JM1au4SoAsO8V6CaymgUPMvnf1v2XDOQvdN9htykvo68GWS6cFdHrn
0WwfzPWumapdYDNqSSunCD+LxLv1ULdejGnVH1STxYXJPAO9mdcTtLaykg8OGlc2tkvtp9ANrE3S
AonMzuqWZhGVN2WSbEtljpML8eQCgY66erqtHLWpbd40yUqU4lMI9NHU9WsGSkaLcCqC6aYxettz
aLNskrybvDrAdGKzSC9Wz7AiyNK9JUBAqFDHpQGaq9cBqL5gSEc2yJcukAOzLPtzzZOL0odF46Eh
uhnK8gYp2IRg+aHhyQYEVNjjANTZhFMaGBrPfnfvEui9pMnXrod+iGnBMAPMDc8ZwHsEcAaKhfrE
AfwxQlmfu/DRX/r73rmyVr+R8X1RIjFQCuAGDaunuGvpS+2CQhjI7lJ1kkQiq9uIeExaNIZWg0KX
6bMbXTO0CotQbVC16QpR7xLlvubBuqdaxHOJ74C/1z0p10rN0LS2SaRy/8BycQqKeo4Lo9uIJzVw
XmLu3CRYtw6qtyVTJ0T6tIIwDJrJ33s9mSOf1BBojXckqjhSA6Ud89wA89Xfi0rcCMdd9YqkidjB
TFNsRpeTmGfEjQOStLvSd09FY8bIc2156AJQboLtPLI1QvWpUnzHdJ1HTdntUR4RSXTkRAZPl1HO
MjJ0fOZJ8+GVKNIZHJ6HwYmU5DkL6nDTjad86Pp4ZH7a6/mRUO+is/7Y865ZS9R2a5JkezRUwSGs
2Lck7NYDJmSl3eqFjSDlCRAXNIWogNMf/Jrel1w/ViGv1noYozYPhrtsrrutSLYeDubvXrnO9KgO
oyHTZiCBA2KodCKVKLMiCTvzJrhS3d2rBAIIyCu0sVB7oFcAXicrtplc/h3kDN7gVZDpc8g7oOUf
beE1GxwIoGpozOJKgTl84+wr1weeU/hAN/1xpQd5CDpWrZI8OddNNYG03oBMmj2QSaob5HQnU4m3
vM5ucWLKGM3he+4kLTSe86WV+bjWgE9e0USlYDKahwTvnKF4KBPj2hRXK+Ilq9wd1Xp2m/uKUwT5
PTMggeMmcEW3Zjw80FJI6GukE7fOuPtxdQZbJX0ba8bauFB0DyMKvQ4F2xZ5McWcljouneQWNAy9
JpRv6MDOmZe9KMmLeBjLhxqbfp0FelWaOl9lwvMjOU9Py9fukMV+1sBvzMTUAci2tYqBsNE5W4nF
ZREPO6tpBJNa16o9Vkw/ti2LbVFZimYJWDWzLDXaRHRqXpbKCCjtuGOkpH71g+KUudWaFeQ6sTld
EI9h8ogYtM+2KlhULsmUKqADbqCenCpPF1CdANqYx/YLUmKGPoNZf/K63SWVuXGb+VrVp6Fv3u1e
LFwOREaD1i/lsidbkm0d9OfkgMNms1QKW6JqhLb9vW70rq2OuteRGOd7TbvNKOsbpJ20oOxl9F8y
JC99kS8oTMdDRduPsNkJZ3jjVv4KKoDJ3yHPtM5aO/KgQPqEmiKHLJ1cSAGLmhmeT7Kv49wB8YX2
3ZVYDRTjJq7q7sVKNUEOa/VQeVWWwESlB2XTP8tk207VQjUU99Oqrm64M+20M10nQZ+H8gccZ6Fz
RSWs7AUzLDSvmNS39pyLcUc1vpnm1NdwQUhA683z1PHqjaeyI9JQMoIelPvWfykm8s1FK6siZBmU
3QHkKQ99+Nh9wIr8WqhsqdbQlM7d/EAy7zQ4NLaP/Y9STEN6p+pyZZ9VeDOobaCX902U9OZBtE6K
RwIDGnkrSL5ORPex7NzGRS6GxxBkW2vRjucPmPmxBM6xyFkg9qaLmNgXLBopf+jWCHpyq9QtJUkH
0zUoi2Mu1MZw/Rl0soT2PLste75aeMUckNT1SGroBJV33s+03oREbsfZuqPee2FxA+EbtVI/OTm6
d4FsWCdaPmIdYx9XNPxFw2xIK3VsnWKziHFshuNLy3YgAst6XoPgd4sG9GRJiC2tSccvRkOXBrhF
ubgQD+ZFVQgqff00JeyOSbpwae7eurw5YAmigQ/J44bycQ6KNafdnc7g5tIVO0Tzg0u66+w0pybJ
14WXp1S9DFN2dhpQGsnUXy2jg+1DKe6vjWs2M3aOvgeUuuSvdgBWFOdwDN6soRsNJMFmr/aLxyRr
44nLva4p9PAwtilhpvLuKLJL5nprZyIg1ab2/2GJ9142bPxOXJa0svp7YeQ9aAerMe+3bC5ulvC3
vM560ZqxIVFhySWAQ1CPD6HfxhZB6ACKvhrXXWOxAHJfDf2Z9vsqMw6AFmAPqHKQEOVrleHUUp+W
kXQhXNa8HlhDT9VhMmJr7PSjdLpvgzoKCjmWV+KyAM5QFWltuW/u5bHIh0cm/NQ1ZtWL4sFDc2rX
tAeunBY0BJ4WDAafEKs2ZnkrdyI3W5S9V3PwYjV0kKCu4QDCDNV31tFNHVyA8lzzDuarCdssjp7x
VeX9dQ5nUIDbx2Ie37PyYDedafCnnUD5YXkpqnAf+HoX2HFpUpC4L7I7bAeolqWRckpnVceVrx47
1F1B8LmBQfbW3k0V8KfK7a6jP0cKm0dZwqFDp7+Gtb41qtokVu91EVTKXJxr6cJwxo5ga+COwOXN
ALovvJ9TTBiU5WljMXUhcAGwtyaBagou0XO+SgL3ZG+wfvZodWyzbo0rcI09O+PTj54ssCRs4Z19
BlMSt6pODirXtodZOkYbBBwCAs0yBsLxaHE7gSMNCHCoUeO1ZO7DnGSrfMYps+OsgKdsVm/WmtqH
J0H8UbWTATrXDDTZonsgbv7rpTXM84BjIvqxbKEx4UfLk9tplOul0+xA/weh92Z0s30RhB++gWbm
FsYFH7OCwFhcgiqgxSy8H2UAwuJ49Wu1K4U62M9j07043YaX/DMfx6si8uIR8Fjv9s8Wh5Cb0hZ9
9FV5Ew7Jzp7nh/VVn44iXzl5fTIiu2JHf9qGj7cgLWu1sQ2CxY6lqFSj2qIRej07oLPtmB1I+FN9
cmB+CCrIQpRhSHWlLVTL6SFhEB0MkniyAljVJVEn6ePyh6XUPS8PsO+dnyBQyuEK6gyvQ/vpSHVQ
QbbpJAw2kwEmK8MZhJrTPIVrTfN0mVo0Qwmp4j26IHdYLKn8/onCDJaW4w7n+qYvYI92ZZjdfxcc
JHsD4ywMUWEG0C2WKSRzLT2o/oBM2Bpb+Gxd6/7ArcBRVvPSXEjebzwEsucybYVZlZ2dWgwO/ccy
HG+6JImXbmQJUZfoYNXS8MUVMnKgqi2IAF7/DNmjX5K3zm2fpQNlEQNgmfYgBVQ3qGi2dbbaBeh9
sZebk812m9JNA4/Mo6Gr3x3XhwExOHjs6GdT+CvqhHHtm5VNSFnBj0uizWi4Ens244MHcG7BBxQI
0JpBorPtV5DA3GW51FTsw6nQZb6UHlyWG8gAGpyWHn/y5Pe+LN4oSK4ayv8CRxgUgSpcS2znHnYp
y5SmcUVL8uFWsaiG7y1cwwoHiDuu3gtQ5WxDaUvpUo27KXvphh/wPAPDsgDXeR2Iy+OzF8J40Ooh
FuUWu6EwS3E3fJP+canICSvSKYC5KVAC3uOTAiNaPuR09JuvbwKpPi3ckXw+c/u6RcfoUw9vWwQZ
ZKgHcFMFcS+GcxXmgP9gsEyr+ywDOU/DH6FvU8yJMRrTCQrwkicLeDcmbqVztgnmQg4qR9xZoLOD
+ZHnrwRaPpSwJ5u7dQlmAQFuXdZ835bzWwPt+4zCD099Hzh6G6BiC1J8OkQfs9ZbA808kUGtFpRS
tqBumMPgDYsxrUIvXeicjTbJ6T2mLAr2Cxmzog9zC+hOxRtALaj/cKc1xVLQuZGrvHCOTI9xXaiH
oeeX3yuPjbJ6rwz/sKxridolfgeiH9FcxhzeSaA93pfNnNpmehFnLBzkPD+0DG0s8TAz0PNCP7h1
dVmWWFDU1s0Sb13ZraZmiipcpANUxszW0NDgdQtvmdgXQIwPF44k1bYo8+xoV1lOyqBlSnCxlyFo
mbbhtonceSSmYnyuawzEB+J0CJz9OOutvSpn/Uudk4Ptz7S1va2pVXKCwhvXdXtcxpXFfA1h0y45
uqb9VoF85ANRWpIYvrbgvzydgMKS03bNtf9g8jy2Fyxsyk5tNf9Bt7LWhXAx21rOcTgB3MkB8KXp
zm69w+V41VbPwPWWVc65sjE2wrxO6PHGviJjoMqWkK1DLteCeHfQ46eSHufeXOyLQ6CipEpD9Sww
+4D3qdZFHx6rEJo0Km+X9zssmDGopAvKyRnKaEubaCjcxyEEiGMGKu0Mq4gMwQsz/k1dyG+Wpi/S
mPLqXegON/44DCtUqUc2gea+ZBzEhH0lpWRoXRT1oRceNC1QBFmmPsP+OlD17DnjB+8WsLH5s6SM
h6oP9GhzIfRxinR+Y3p3Zz8vhXLsikNXlRt7gdVcrQQ7kXzXhXxvi1pWkhhiYkkmeE9peRq8h/YE
+WrfW4KptLcVTrufh/EqGQY6VF5GDKiDobfQa6bC2yaEd6ZC8wg1K4ssK6mhUIQd2L2YxvU4lPsg
8W/CabpRo7yUIYRP3dLvVVU/Y9ZHNQ6hWtT5sRFmxSnEqQDiEshm7ZSQoLAH8PejKYcfQ/kfL7KA
l0H6hsoHjuh6Ly0VvP0ClGGVV+zW1glD+6uPYEOds+6Yviyvdli/F2JKl6fAyMKFrsXNYH7joydX
Dpfs1SZW3fMYxqcPS0C6InlZHglufZfFdukqbPe4KLuW41P1HdH+ZcnRsv8/PJxZc6s8s4V/EVVi
EMMtg4fYiTM50w0VJ9kIMYNASL/+LPHWdy5SO/FObBCSunv1s3RFj+VjJfbvpqFCBnjlukhGp/2T
JvVp6foe5c/+Gr0Xy1tjsjJVY1c00zZvmrQk4mkLkg3BQLRtuffL6bR96ARBPIjV5AMVastr7W2l
h66sF7NLbQuvd/lXrjKncAB7jenksYcIm52BqyptUpnKQ4K6DZpZMhTxu1rdh0aEaTSztLWHh1Ei
tqI99TtV86t2/sDBIZMxAV2YWNZVbUJ09OJgKrWYUlP06q31m5z0QRJ5sCR9lgodETw1swY2Uc8s
q95nu4KIGI1+9Jx+6hKfEtHxvYwejK4s+HNRu29bxImU9eNDDOubIPUsLFwsDBOGTeTZago3DPa8
p/uql/8twu1TAqSADCUI6HytxbuNhCUXxclcqDMjOmzPvLPtx4k6SVui1DIZ8Db4qyR7xuwTK+7C
SH7Utfu7PfK68q/KN6Sg+1t44z/HQ9aJCaeekIn9kBWryYQ4M0XX6tFfyHs7tbFlAQrCRBcmT21N
OOmH+cMN3rbnaublYo9/ZhfhJf7T45ikZsbbY5tWwLVCu/rvRTO+5vLN+DWV+zwEAZL9/EeO6z+f
U0x+jibPUD2Q9bzw9Ur5cnUKlODVcQQ26I9rYpc2ymOouEVpUpPLVHXXLTwZ2s3EaAP4mYEdXVRO
pubrqfjoi5Opv0x5tgWWJu9uY4/yYMwhCi/geyqgTTITPpgmgzKaLNX8NmBV7ETkv/LAhJ5ofJV+
8NYHQEPErvLlVx+02Ujseym7P+DXd+YJ50P5u/h7GYaXoQFAF7i/0Wqd+zpKTYngIaeYkD6EEO4h
QSTOZD8vqN+2G6HRdCx0vd9+6N0o0UF/35MVrQssqwpVsNU0j5Gq0i2NmAn7zTmGvbPqbBXr2bGO
PvW+/isQzfPY/rcRFzHOnya7N5tmP+O9OCEgCTOJqnxcnScPo2dqwCX0PqvywDkC4YSqzFTzBVXf
XRci4rZ6p/07QKAHU4/UDJuiecOthHChLTN27fP8Z/sAbURvVfYp0vg7f8E+jglk3mqr5gw3aR4l
t6u7prP20oqecwbA1PoxK0SiCc+4m2yJo+mvmHK81kvGGDub5tjoo7qU5F8+Ttdw+AoL8a7NzlNX
5NbPUEnx8LcElco5Jv74qpCxRhqCEfkwvbitVOqMxGR+c7tWE1MYac/cXlLzcSC2MOQRUNGSnTGz
MjH2GZr65/9vszXNYZrct867IzP5ZmAHphkUFiZb1F80WNgxB9Lm1M6/raUW8rt1afcmyzLJuEPd
m9BYMsp5NRXV/ydblsKYeMFOt8FfSNv97LCTF9XAUpGZoHG4qOjCwz6huWtmeAhdy39GafxtoZEN
wphti6SrCcIWJAnoECYdaqU8RkKjvYbcj09/PnJLOQbXmjyIyvui46tp/xgh0K7VvwpxxWqbtHOX
p2qRvz0SFlJgqGQJLm+8bcMmZf6qTPXCS/+viHhMhfvq7fqJ/wjFED2180uRVwZ+m/ZivgSILyNq
SHsJT1qr3QowmyIH27SNvP7mwZ1ZGVPXQ0iuHrZUnkNZ6uv3xf8zebpJMI3kVpPduvCUFt7JyKqz
STnMr0vt/+Wz66RBjWAo8uLXKL0i518zuZiHYNa2ST3VGLyJ/nWLB6b+NEHHVS99mb9VKP5zi677
qVqzUbOMzj5JO2u5Y4u0EyR6mPSQ1VCY/RWcPpKW//jj8tcF9LnXs4x97V2klZ9aGqAd4RR5PNRR
nUraZNrqlqQj2MsYc27zNCypLYe0tEovrSK+JwEhmeZ+Hzca2BALm9gaqx+RQ/hp58Qbum+fFs+6
d9NZAdYOZleiUPVAkbcgO3EZGcCFRzsv9D1kWIoyiEEFzi+9v3y6Mi9+oLheNBi/2O2W7rgMKEal
Eq9kBr00L45Konx5M1m66RLKkf+G/kcx2wcnl+karmndRw85Xm4xrSaO+ZY77Fl3BGxFc9tIwpbT
HUeHyfXX9y1gSMgcAaAH0S0PlvvQQTGInPW/oBTp/qN237VivyzC9Npicw8qp1yau4U731sd7fby
vSCfNK9vJmKtHQK411p3JGh2FDKgyTdMECyHPa3b25aIbB9B2qch6FNZo1yCmvDf9YX1Tmt3K0dI
1Zo32OoFkwb9FyAwF1YoKtX45chxF0TyZGIc4skvL75N560c+z+jEUkzJXuahsF4Mrun2brcHhfJ
eQys7ppL92akI580u5B0x1BPV2rflMHrTVq5pZccJSd2Ms8akrDuHlsWz5N7m7f6C0odelvf5Vbk
GDnLFDsgjJ6igAH/0b+Nsp/qYQL9FdxaUu7tARSdbm7/lXJYFab0NQL1VlhjVWWeJGcjP7a4XqXF
KyOIpct/uoAGq+02PBPY5TYpq2/cb5V3v1F4cLGYB5ff1rr55QyPyiyjsnqXNT/PaI1WOTQO84TM
cjLitDNfSzp8mERvy/iMuF16CiQOezDf22h96pKejY4b0jpVVvW41Rx1oB5qJ0y2rMVfkNaI4Hk2
+eY2RbC1fHM73TLUfPW/qvlsOstk6W9m27aH6mVqgtjE1KoHImPavHzRTwL7s6fi5TEayu9wRcsa
U9hrnBMNyCcsEdvWMI+/fZNs0yDQgNtR+0m/vwuraG9ufqtrQ6hrXQuLA1K9riTf3lS9teJjK1iN
z8OIwdr6Djt1dbHZciRm/qzezIZrY5GYRgbXzV/LCLKb7uIAD8ub9mVFbhsgtzX/5lWVOp18CBbn
e5u0bg8KYpANIBV1pogqDScvZpQjd/gs+8cFf6Sq/FuxRNrdzXTkN20t+Alpd3MtMBqzuC1h9GrK
TlOHbjteOD7nYwdSESErv0xO/rEJl0amM3fSuUVqO/zeCKabSGrWSOD54P+ai+XAuuF+06D565Ac
bbo2/ga+jJuZdEZ8saRO+4qdtYCjYvW858EF749GinlDMxYbZeFrJ+GjvLhkvcuXfrfNa6wuwGkv
HdptcwV1xoz+gucZB7o6g83bdhaTS/prd4sW6wmEY1os9buZp+bzi7F6kmKOS8yB1fA75huTKOrg
ru+8ty21+Z/iumndIm53rWN/G3eKUX5q5ChUr5kbFOdwDH+oyW0ba/4iy71Jexzb+0Pf+LbSS+/M
n3qU39ubmvxEIvzpadoVWmYAnmwyABpkWGXIW4KQPSkPNgfTy+JPsyM/e1D/dgsIrUvzXObpUJ7m
PsyPg9PeF0inks6BdGwTGY/wXMVhLj99yq19b2vo9ZkXTUGKRqbOmtV5INTv4iJcdtM0dygzx+5Y
BjYFNVG2CZ2cp2LFuzGCee0u1RDbor3zCQ1ii0jQoeMo06pdnVjmljgRwP9QfiRIJO8UKosm86R+
RQRKlK1IYi9a5cD3ZAWxbmRutiBkVVEw7dWKIAV1Z03KcVWgKu2sI9UXcnZkMtiREuGSmK3cSsKG
eKmsRpmtoKUTGzjg2E5BjIzZh/JlvTmjNdytBFyIVwNHcIH4DpLHfhi1e9GIBJBpcS9Het+Rzjrb
9rXrqx2vxuCOkT8aCDRgZZsGYgBI7D6U+ZwfArF8jLq7+m24ZO0ExHnQGOZ6beKQQa9aiumrZXZs
adBlMu+sxO/pmYU5jX2H01h2uCfqdl0adbOTRhWwyLykR3ta6kTxE1GWiPmQ93EUSicuGoemg6T3
uo9OfdBASur1CpZ9SDrXcffV4nZppz6YqzykDM5uWcYl8YJjNR6Hno4Zq+ogs5zuXozOkuWOYKB2
vCu07mNYrv5ReyseaSC9xOKziCeQ/PFclrtJBXaS004nfmjzu46BZPbAqhVNs7ebEHhlYw+xK6rP
rkH3riNDnXRWHI3rhHQfH9V3ME64nto159CWKqv4lFDZr7vABmQgvC/HXliySgD8HV++OmU38MGt
bxa37b2idZM2+ZAUTvtQ63VOSChGEOdOChNOlfUY0MQFybtIWBN08Fs2ZDgvQgBeg4Q554jvhV8z
oHqADrxJuXcwtzwOyHYyAPA05hatHomgB2cK/btCY5cpSZVwLQhAkOh5UO19qfpsEutuKmYrbnpC
U1HIe5ZXj0rjygvvs8x5m0WiwtbbATBhlXUMoz/W1rtiaFQ6FaufrKWMSR5CG19lF6sL6EXnNDRs
t9azmyxuo+I66pHnek3cQWQuJicOEKPgQhj/gonvOxGl7TCGCPyCZlK3LJXC7TMJIDRGHzoEbF5D
/RsxcDvsBcgjy4A/98P0UVuL/w9KM6tXgTo5Zy+uCGTC/Lm/5wrd3MUm0bvVkDzWY0mvqndIMs2L
+zIvak5lGHlPUxSOmVJ+dOm0DZAYqd5+qEse55EsDg3rmhOVBSoZMU2Hksn8nrtesSN5pZ/m3OIp
0E/7GpaLHXNw0V/DMr1NLW3/aOWmZYR2EdbKc2OXqGjWyTvDiTzdbBuKUDuTj7Ut7T0why6wxiPa
fFHMfZ7Ui9G5XW9M+dpAhkbbGVMtpY04rLMGeiPGN40cNOng/fA0tY9OeVV6UK851Zdpmae4xy3t
8yZokhDaEXII4C5e/iOIajLbGQsw26CtCnGSETiWQgPUYSN75qNA/xAIdQ8mBivpiN7/dKi95b6N
1B3VfZU57ohMLFSAeNbup+zs17bKb0yp10XUV5g2BkuhweVnrlqmnbcC1Z7mlA6enTLa7EWfkyd0
CtZCPQ2sm3aEg9uv3PllmMo/h5efc0QOdTT3ySRm+0gamrUjNnoyvveyT90cKG7V9iJz5iEN+WDv
0X73YgA/e9l1R1HlTTY7PSDvEBMyKqM1rnps/JMDmsjVHYyyrbuvS+eptEY8fh3u6tXtYm/xvcdR
/RSF++NgFsYwhQf7MFyhdk9dtoKFAd2qwF6NRZRZI3COaYqlMwDPq+HvaW5UTDlysknuuB0891I5
yYSJ5GvSn2zAb6mFnC2AXypp+8DbLyeful7GvMZKymZQMPm9MxmF94M7e8nQfvvLYXHEAnA81Iem
999aBvxhWBFSwuXi91CLI54BgvWCpU8gs4ypre9n4t/lkw+tOg8buGB4NlpAo6K1il0voGlDCGB3
pwYG4a6fQj9383jSbi1emDcdR7cdd8UaQQAZXCTJNiB2P9FO/9M7vkpktIQZc6fH1kEqSSvsLVih
4NeXL6eE4Nmowzg6DPskd1MQO3OErj8tSYTlvsL3ZPNEQdKhjxabH4e5m5G/IDrk3P8XWbhVTsnN
ClyEmZandrNcgKYMCfHQCwrCSO9IR1LUr8W8ZGDT/1k+Sk3NSTwq77g66o5pBEQLvYWSxhXyvmTQ
hWcIz7fAv3hrP+0msqKt4IevQzfLPZsfgGCzuCoAGFeD+wJQC2C5tMrMt7opVlX1PEy2zpYiQjhY
8gOZMccCp0/GWtaoS6d9bQ3POSmypUQaxAs4CJxlSkrVPcOxxeB3lkXKe/WZu8Y+xawvHAnyMeca
gFnDohgOl4seKBQkC+HTYS9rnbfpXPI3u0PHuZhBU8jYk5PcL8U8nEZdJzYt3VSp/NpS9bxMKgeI
ADdQWdX+UznIdTdjaWNr1lXMQvJU4nCQpITikJYMop7b5efAb5ynJXqYfL3zprzO/DlwM4cVy4Of
10CFSrnvZ8BsYVleOeu9+8UKX2CIs1NZYhFhSCH4W006WW2P+mw9NBFF+4TBGYWO83MSBJ7MSglz
0OLKM9ewnthhwng1YSmvNAmix6UkGMa1CtJgVjs4DO2YNNjfkTg9UHJEmjKEIa6lbM9jo5FWwLsA
t4lCIhZrT/DE7bz7cViXxC2bQ+enECCxipBSpqRWd3VeNGk95k4MQ8GpYnOyMv/RGwKkSphGkede
bQmDEGsYyEBklKl0lotVVN9RUOoj7vK1HtZUd6rbt7Y4KGZyTQSaZiFT1kdOEHedeBeoWYUDN4WM
NifNW9/US0qaF0HXJ+gg55YPcxo0hUgXGGEgexWvhYWRnXyO4V0gNmJ9ZFiF90hLj5Q2wcFi+QDb
y5I5nh9kCOHrfR/5+6oBDFmNCDo6wNoQ4OSFE8BsZId6Jz8Vt/UB3hJQAtrLkYWRBxK+RQVSoaqr
YsQQmXYlDHjryDIHxH4U1G/Yt4N5X/K+SS3Hf1qj8r0QuxXQ0G5e1fMYVZ8BvSztqTU1DOuT3M55
3NF5X+joTDpxh7L0LBELsCkpKw5JGMS5VvBWOf77yqYDzjOo94hHDrxSjXeIGvueA7gcOg8MNWoU
KdEv8J830Z9a4zlyHmdD59iQopcluBndaazzpBRwchjB2gBECjy9b12EWJK8SVs1fQtA4KZ1Duf3
k1Y20H5U+Q3vb6wF94Sa1fHq59V3Yjw5COpN0ndqhgI130TlPq59eNTOGCs6vmztHhAaDQXFG7CM
deymvCLtOPzjetnLaoU3b65eYQQSaW4aSxC0sE1cO+3enJFhHtjrEMOXljcPahVtxjCB4p6IZ0hF
fYyEMNaaeRCzKsRbf8VKXPyYFkPquZhFYlUXl0efDlzUPXCFdhhiGGzemwbpYFNax9xGQhQYn5kd
TfcDPPlxVaFMeR0+7LU9dBTYPHcxVYWo4OeDFWltPbieVJdQpx6RHbxRGcKF5q2XdcHbhFSIJ6sB
6hXUL4MNhLmiokc5oQFyuOzgtXRnKwvz39N5nIvGS3UpzsDLMP5C8Fh14X2AKEpMZ5iuw2WevAzq
wAJBXS6xt46f7TLuW8+DyyWPun0eIHRx9uD46Pg1LbToNXFqdCH9+1kp1Fy1brMwL+5dOT+idbkd
bnBlNXb+SbNT64N6ZMEBUZsdlEfgSROxVuHj2rxy1AcOKW0IgCBmajY86gE9Nw6NmVs2YOQcTsw8
o60mEOLhaAut4mixS+h30PCRDkaV4yeOXSTRSptdO4k9ieZ9p1w3rhe/TXxquTFalRenI3PCqjGK
QfN8z1b+Qsh89lKRu+Fh0hbyTrc9VA1mck8psrIcY8Ft8rh0P0S1yA2kDBDa6yN3DgBHO7i0Zj+l
Of8rxHjncX1klsom7OgU8Rd0ePTV5uvVn6vLSPMxG5q6Ttsakbh94ay4aFJfIU1f6nHp0AvLYzGH
p6geujislj3kHyfNS+B9RVnddUNOU89Tj90yryfw5Q/M0dFh5D2sZgQDHzjFYQqLTzWQkyiJd2Dt
3+wWtz5smmTqOM6BQCJXDO6JLS2WOT7Sj9ArWr3g1ZmcMlnhl/ekfYI904b1sX9mima9hrOKUx9j
2YOZBYp/oOW8m3BgAfYNfk/G8apFddNtXgPYbjG2uX5zax4HMC2DVlR3S6MTr8jH1HUXOO3lczWR
ky6cZqd8WMJsgd+rF1CDxZlBVp8lnOROCXZ+QuQ+goWsgHzDIkja8Wp7zpgGHOCUrO1MoluZ2dh8
gw4Vd9tDNppm+upY/pPwdqVqkAh6/pnI9W4pywMsj84ed/DbzPbNmvlnMMTjZO2jfLpp2dqpFagd
8bx/q0Q9T2AC7AEyNU4KDaACyzP7cev76KR17NT1gJLVsoeT+ITSrkLt48O8E/WHsXU6pK4UFkx4
HbPFGz78qrFhaCXXjronCU8FSK0qle3MM6+Gu3dgONWjXk9e6J4spOd9aVqtXv3q9QJLQfB7NeRz
UkFWg364k47iaJAcI0uBGELeWtTkBM8fEnNYBhPN5V0xjwMmcfXe+frCbIRjMUJrIAJxMx9HduzG
DwSQM0UBm43cw+VNaZB7JFE+vKALJhsslurAUNUPCoTqWgsUzFCz/eGpHeQOfuqsz10FQ3Cs0AR9
kcROlIvusoOcAQFmBjaGESFSLLsW5xbcR90IfYyUiSgqNxbNAKuoJFC7HDuxPFqcwqDEDjnNr0zD
LjHYFgGV0cJOMMiTjuxmN9E/JHzgRsc31/Gfe8fpYcD1Yg/uw1kMabFawEXd+nEtC0CcjQTAVMLL
7c060ZZgT0093gV+PUCwJGtSkPlAAuQiCwzUvkXrxHI8AatL/4iqWCSLgGxer5AQPGEsBQBFmfKR
kYfFgzuViZbdTUX60hVkHwXYLywyemkXgKPsNGBgxrBMyJsssra36lh5FofZQFSZbodkHUMZ8zU4
d7YmSaHc79aukGCM/Eu6+aESMN/AKZE4ZMVhAaATmH0/NgjWSoxB0tX+mnZR9xHl/rlex3KvJtiw
AyDsrfDNw+Y/UiCbKzR6DJUo3x0u0U7y7C6u5rbAoim+SAmXt40MsyvePFWrNMKpMhix4W6eF6QW
bn1ZygUMVYGEVcl3eDk+o8kvk96XdswoAqJY0Bzt6XGk/A8+aWQu7eds2w81od+NLw+zhcMEAv3T
owoyVo5HMuSoB0cYeAeRYZN8HpoRnCCX8NkyHGtC01GE+E8WTWjteBrQTrkrcyymdi5PA0F5oEty
q0NxKIoyg9bZwzMVKPS3wzH/N69QdEboM/AQlX33rvhDo2t1oJ6b5RBlsHVMReJH6y+pISbJab1f
VcmS0RDofI0O0MNxPsUhkPWd68s9MtoPO5xQSsJVa0c480UreXYc+2bL8YtbfZEEDj8OcLbnK/IU
yHBQ1lZjxHQvFoNVE6baT+xO9g6iC+RMP7ra0DeXwLp2jZMnnc47dPmm2CnKYtdN483G+onhMM6W
OoqA8hZrhtbqfu6650V/5w1sUDAm9FkAsbvHdmmJ+rnBSSN16R0oOE8JRzNX0fvkovswv4nxJcDZ
KYNwb0YdNl3HAnkBnApb38Agw+hDHcxXGBZ3QRmhVMOLM1oGpgNguHOjqxPyFdT0uuQiq2EFNG2j
TVtvRYBLhjrWgTb8zwNn3thxAvRjcfQGmj24Hx4GWyK4Ce/+MzbbdyOPG0g5H3s4nAi8r8uTafeY
1pDQwQ1St0Hhtjyz8z5zX1zHGfwjnEA9tS7mAvRo13Hl3FPPfo9qC8QiggCIB5N26obuBxzDYH42
jFuF6mJV88ZFG65iO2jICk4QmVIegECDpG4Y0k36rgOss3k85sj3Ql99mxY/Uuub+ddo7XCxpqts
HoxNwTShIgJ1qRKAIYdP80YQpLKCOmfjamz9y7jqqzmwyfTRTHvc0sVJgG+FBvDgUB9Fmbdr4NnT
Cqc9BO4ejt8bD/rXEhWoYSLbSH9PXnu0cNRKqcU/hvubrPDZ+LVk1f4R9I2K2kGPTf/LcqsFB8px
nkmWD8WPnvkNoATcsdFLEbBdGHZno/pvttwQ7paSFa8c+CHpv8yPU83/OUcS8UcOoWMqWjTDvCcf
x4h4aIpZgt8qB+cGRD81MEgDZps5OOflq4WaxZDgJf0PejOzTqOtINQPxMk3Ck0AqvBDEa7oLUJP
621yHtmY+YYEb+SvmbetB8aZf+kCzW7w0Gvk3ZVYCXYX/ZQOhAjAS2woXw2ZahgZw8qsAz+U3N+b
54ljCjbs9X/j29f+zRiMTT9z6uovuGUMk841u5NTgK6dvT1NQ9B1V6/Qf4brMM8vrMgXqkDzuO3S
gTn+ZF7dnjzYFTdAM3+FFQRUiPkLu36qo+HdYC2bKcBcZgtJwmmiexs80nbSlmPjiKVAx6Eb/cnl
2FD/c2HWz4ZsGNiEsOZlmbBbGobIADGGtGWec+oCJ7PtDvrV8GxeNxSu+YPtoxi/NCJ43x4oW69u
82G+3bj4EVxudzQX1RdwyDXVI2NYFpgOltU9WcucGI6B1OirFmsayeCBYpk3aKmVsDn7qs4sT54N
ustGuP3bV25aab3iN/M7bYBpGZyC0f205Td0r6vnoIGGPuGKydk54t8M21nQWg/m5yrydgELjv+d
0eQgAnQUSqw5UgirAiWTi6dXm4Ooiv7V8tT3iOHWqr1RcBSMiG/poVV5r73q1Rz3JILyxorqVtqP
VrM+oQ9a4JLNpY6Y+BtpbPvNXeh4uwWYbcurGzpUwL1758Crbm/YMB/L2ABxrkSjHROgIQok1Vs+
t2cb08pcFMPfTmt5x9dwBwftrajgACnEW7nuzHVr2NS9at3B6ntg0XhfzsN2GJX5c+N41cq46OfY
WdST162wHKAKzGf6aVZNVFkPqEuS8tUHQWFYaAcb1RrM3wSqDY7F0ZceIC2nDk4/ekJIvW2oz0Jw
aewkafmdgz3YFlLuy88mEcPezBgcPwBbDiZdu4Dva2EJkM1zKIDKYd0ZwGkdpi9W7mhjnZ08QrSF
GwZfjdf+DaK6R+BMcZguCIYw/2lWyOGBpsZ8n0RBf3Lnx23fWDFzt28EFrls4aBWL6LFjr2a9rYF
eNfoFm0+fhgV2/PQOg45fc7dKO4hDzm12IkVh4tF9ktU85ut0CmJ1NtsYEbkkb+1ag/agZ6K293u
2xr4TU4U53fRtCjXb11jKvf8xtEgRtglJPhmpbpQHAuz7UmYBsy4/sqK3aLa3nFnOQ0IXZ3Hzh64
N4WNW9XrbzQYV6P9SqFEOAbcd2brcbBhVoF5yUUkWkbw5F2T4FiXJ+CNYKLdP1hq/ioKQxkdjm7R
JkgvHynaxNpYbNziFbn/m8dXHHYFQ5rG6+U9XGVv22lx5rXtm4gYgYgczC8Gc/1vPk7gHWD6um+g
Mit3/DEzlMJOgTQmL9Z/hkeQGA9vX3kCvszuZoBQVg0vOEpzoyHNwonAJcsKjvvGR4wGBoF7MABm
3aGKiYJTgzC0IrKVEY6lAWmce8OfQRr1EOth/YwQocxanGr1JYAeVSPGBryRLDE2Zr+gEXb8ESdQ
+O0zrBI712cPZj8w+4L5RZvX73n5bDYAH8NkXmK1g/ML1AsOi7pa/WMJZiCEvmMV6C2bh1XQCQKo
e2e+Z23/2CLAbIvAvICe5pfjZTju8WainFXmB3usD0ve3iTIiNzrsf8cR7NN6D1OwfjU+KqxMpdp
/uEqNQ+2ocHPYtCqmeKcuV4is4MshcOFfqVFPx0dHkqlnmT+1Ib86sEkZ54J7YbvuUzNYFQIH2Zg
6hK0B3hQHOb0YMZ6O47MsKC9PNC+/Nz88dU6/ltzOKV8gA6ze11m+CGyqV7gZmK/Q9Uel/5MWZ46
CExsQavRZXfwE+8m5A4uVb/miD4JV5nT/nekndnsqhH1YbDirKXgc4IpxtygqDOvrSFTy+9RBZ9k
qTCzo8TF7oOvNaVTkSLHOnF4dTnwPw3gKqr4nTW5e2GonKqvzlU1pKglMI7lly2zhbY3s/USXJsU
8tovdlasOLxkwdY6e2ABBBwkCvWhnB5z8IwSKaWZXsx/EKN/NT+arx7uqsaBBKyqx9ZzXxt7pJmV
ywkSWx6khaphW2yhZEdpRPLu0Q+hik6BOIOQf1oKwu5G1NBB36MHFNE5rWrxQUOHPwxwGOJgoI5l
tfboQ4gDVGeC02BWDQtjpFCWhCvZBeuI7q23EAifi31qAJVoDhtOkL/ToReYLpiGDfs/ks5ruW1l
iaJfhCqEQXolAoNIUVQ09YKS5SPkMMjA198F3RfXsY8lUwgz07v3Xl0eYmO8W5pzTJfMF7Oz+imC
UUjhmfiLDZpULEqgE+SkwgV/gEu8jYr62JDt3SUxiX5Fo+9bRMVJUVWsY/Gf2eF/deujgVaGZsiK
qEzN42BprVcZyps6s0XolrrXl/ZaJ+INE7LpG5uwMBD/U5NO9SKB3E6tCd5gZLVT0v4y6iqG2Lm4
F/S2Y9OEeEZ7rhVy/TAoXgY90CGHRYnFF3ZDiQ2HhMgMvtvIBLYEuhuufdBjeoBSXY+T/jRnEf77
LuypfHdlnbteMpeBjsTYZSRPRP5tzbSFmuXWiugsBqKisa7vXAXuUW9rMX3C8qsxRtSxzOx39YwT
qcztMOW5s1UbsbyaOk+Ry+yVL+m4HmD2bRKvknvlMt4QmByApOvkgfo5Ozy5rZzsSzGjQZk9fd+i
CyeIcjtQVDsjW14xLbyZuQpwrCzvdC9C1kjD61p0vXxxQwA5uxbFdIrH1ces3J20KtkrpbvvZZP4
/cwKM1rK26BQp6ma5nVqEb1ESfvYm+XZ5Z9dMhAhccRj2E32nxmzIofn+aGO6ZSPlhZfMpOiVJUX
O6v6B8PN39CNH+IoKw+2YWBcqcdrW5s8LMnkSUJ9u6JMMmL3bzKqrL2ZrEc36Uuc5+ULcu3H7JqX
0cSukZvyEgnnUVm0t3mCaKQ1zyAMXZl9DCx44CPkTW2KV00aXOcqOkYxXpjF+qEzgYhPaZhcuii/
oQwgGqoS4U5DEY30F37gaFfq3erHnSAgL/d16u5Md8bZvXLDW6I15fqcolpy6Hxf1/VPa0IyKJoV
gSsHebCi7pcIX71VjztnKN6nRPt04xbaWUQTc7PE6Cj3Tt/sZ6yxNgkVL3bir8HNXpY+2zxLEZda
LTmsOyhi7b4xivOoWqWnRs1NwYWC56W7NQggSXpqrHBp0sWTPWQyO4moRwt0XV2NoUKOz45za2Lj
pYuQDLtKf1oj5VgaBUAFczg1U43pln07n2P3RDsTqND82OTWGV8HTEMZ0mvbTQqvoBgPveI+kjy4
ymnxNBf4pMCHkgL74KPKqpX0gZWdZio/RB+CWD0jjYmyva0bE1e28QVxAu/x+COW8llgZqUPZvvY
8G9NFofSzX2z0kJhA/NAY6L3tjwuZjQFwzxdtJVz6EJsMp0M3LHdwyglIOEKnZ0Ifb8j4BqYtWfI
PDmt9Xhkr13YmdkSdWwRk/otHMvaSzd+j5J+e8nRjuxpT339GHGRWRJCd4mwP+kJ8m7XXFb3eWht
3VMi81K2eKi33ThaSk/RVtw0iRq2RdoCwFs/wEP7mqUEvOWXofCLcr7S2XnL+jMkF+xQ+ph5a0nm
r7DMUDX0p1GRu0Hn/FUn2DqkrJ/rYnZ2/XtjOB99HR+NtblWtDstnATStfeThCIx2XriO2V2Kw0C
esZACV90r+1oBqNr+TCbv/LVuJYGThVTmldbGb4LfJVGWwbxamSemU1AXDreLtG8AtqFIIjKpOtF
jVh07gf7bSnkw1ql4Ber21LiLUhS7KZFexuwhm1i688os++4zg5DX36stnal/JkP+qwHYjOHg2tz
4hVYWWK/dUlshObovDl2c5Bd9pHPCsaZnNZOhwUQk0gcdiMljavMpER77WMBVrLTIkEUVQZ5SgMp
KuPLkmgKoZQiXHT1tObzm5bnYSt7/HTR8BCDCpLyZtsjinRu3jSEUr8qpz2pmZxucXpbuu7VPY19
M3iFBmpbL74rHtud5MmJEVqaxry6sni3LNJbvaoFbbsch6r8bxLZITOiUB00NPy8uBmxnXmJaeJ8
vJnjpShN+irTvNdzPaxggql5+zcvzI1+6F6SSdOCmU5SX+uvA7JIVHHaxAv6YOCY4bEp/mCRupbY
5UzjXpX9zR67x2xCbzOkjcW8ik0islyybNGeu+ZQTTjKGtE+NKv+bDv5TSz912z3TwXuSy9BEVQr
48BGIJLZn1fjUi/yPtf0qjTxaSkpz0852kFcd0+5Wv6LzOopE2bQJjXLvyRVJ161+VRVHMmWXZyU
dIXM/DZ23UagUbDaQwjWpubctmPEQSE95DQxMk2iVA+dJyLjOjkY0dOKtUAAMHeM/tTTWxooQZBw
8xMy4nsDVGi7O8JYgIkO2gn58GXtK1BxsN1qHG2GWv917DIj38MBuaus3aqG9JBkUBfJz+RI7TUJ
ct1N90kzuOfaaUKjHnarZSdnO/Wlq+dH1erDcl1HUp/LEx6ZEx5lGyuHds5SIz3UkXYwYHFfY/0t
TS39ELfEEN3KA29nPXFgJxpZC3rlE0d3LSmfl0X9xnt6qvsk/+qS3t36njVViAFbD77mAYrTLsW8
HRhzWWFrKl+61FH38TgXXhGpYRMVn0n0sdKh8ojQZmdzO7WbQaev88GdhB6WOvgCh8VUXhHSnGBe
7CA1R2Bz0iFaRq8gNsv/YnW+LA1LihU1ja/M+ejpOLRlP6m4SGiopiv7hYlgBJ7xIDnhKr0NALkv
X5KhzrDEDX24aPgaujU/KfJNLPg4h6b4LzWTUzLGnyJRS8/qW56avPW0EsSJtKorua8S0AFt/WQE
nMdNhqoYVRiqUtZR5PlGlrCaLdpETiWfdEJzVLSDp8T6K3viPe/XN2zXVxuPHniplECX23cKeQiI
mZrYenSZp9vZBKyXiqrmGGnl+7Jw32a1eGiT9KIb5ZPSkXOJkf/rtWVT6tW71XAgs1118HWZPWnl
9DjE7h+piou9JRnShkZ3dbKX4uomqZeVjg9g4Fjn3C/L3Y0RGFVjq/urcg5UDCx4bKm/DflPrwhy
2TrN/rj9iFvnHYBVNIA2ruoTbaXi4A7lQ2J19D/MaKcqycmdcKEozfAX1kXIujl4OuoqoK+vRDWf
nNQhnNnbR9Lu17RMl8OcuWwoTdJ7YPkBKBtTE5q58AzUC700j8Q78sPSHjQleqxzjWaNrivBbOfh
YI3AffuG5nG2BnyqsJfRQWb9M9EXTh2TmXvJyAU1TSC9yvgYb3on2OEX4jP5zk0wmEAo3U1u39Jc
g2iQtIU3mA2ek8W+KsMMm1hmlh/ZR9WYuBbpSaVjCHGyvHTAodI2fW/XuIUdAQJgwB3MUz7hxKrM
N8tQrrWS6HTK9S2SrO5N+zxEy5VuFE/PlL44ZbolHZTA3BoWiSlnr3bFflB4YmPbMyz2vbQjleDk
g99N7lulaQBDOY9KoJRl60Rw54kXtDwoi675vcw5gnf2VRjJtdAN6IcGLqAIr9yMPSqO5eg1S3ET
hm8pybuoUxsCvvSXuez9UmL2tbSUzUzlIMEV7tqy2ela9mmUw9VyVmBXk743mnrwQDo4frlGbJDI
FpwZwFL29Mc8BhOYO9NqlF3R43sqAbG2HZh7I5NhhCfsrI0jJ6Zs+Ad/3N6lRvs1Djm7R+9UnuPK
sDKM99HcSiHpfGgOAcWVd0d+LfkZAuhrO4BvWodqoCeEGSaq+dGzCbYkoA0M/66DDgm+wUnyAFrc
yzDAYnXS5cPo22/M4C+Sd6Zy1e88NidQTZjY8urmdIeBEw73fIR80hovchrpDncWiygBpHwCtN6Z
NAjF0zrrV2hn5TERtRV26+Cr+XqU7rEUsgxK1Z2IMQKENLodl5DlaZNAGDOy7pLNoJa7uqdtX6mV
O6yixYPu5g9Cs8M46+5ok53PAXX2NWHsqPMrbyytp6ya/stxyyZxeyUq815r01uVDzzZURx0hgU0
QdRrmHTAjSIbuW0yFw4gdbB98Visew4kT/wM+n4u/9mjuPej+VE3zpMwmwYvg/WcSfPLkjp/QeJ5
yx6jfs38wlWfbFoKfq7ByHaok+jfoshNfiRHGWJ3eYVps54cBZ/PCgoN2z3cTqOkkmpWKMrsweZk
/nW12AnMLGFEhT4drXSfDjN5YfqbIT2tU0RxfBqV7hLjTaCGcg91f23s1d53DpZpt5+LsKrLp1jh
1kRsCxaaJcrDMt2nRIdkNeCPl7l5ls3G1SxwzrXayglHt88RveSmyCjLFnkbo5qVo6w+RISXZRB0
0M0KQGwEfBeH6+tCXD2cme/gANrGd3WNE9YD27bgUrhVMLsd5hfOKH0DqdgSjR4smvxX2yhZRE4C
W8Sapw9BFKGGTxuaZRLqriBNvissXrhuYGqHwA9AJTnsu1YIlN64OTEP4dBOuhoYLb6upi0fNCsq
PXNpXku1hQJIB68YhsZPKcI781/XWh+6id93rpTyUVEzrlP5pmLhC+KqTvYWH5AFKM27ai9G9udO
vAza9EEg+h0ocPxou8klco64eoqA03wTKuqtBnW9qR3PcayatOC1Sz9GIowaEqPZ4LkKrrHEPtMp
hhDu4808qyuQPliq+0QdN5M0Ro/sr9Ub3XVpB7wJjnvsGhbpyNC4CA2FtSwPWUv3M8mRWCYGGbCv
woYGDPNBGOsEYX6DzNh+Nk1BsfQqOsQ048WYvxLjtXU6Lo4rlkMadx/GpJxsLM0+kONslgoOkvHm
JiplvCWPtKRVDKTBjA/Jj5utec3BOdBVlBZHie4iVsO8PLdVox2SEuvLSPbGK7Pqr2bAVmkxYdBI
5lEuRQzI2bIGX9kSuIbqugEM0SZMU9OD6wzFe3pWTXCCOfaaYGndRyfrPiY0eclMgjhvb+PiPCjm
JNikKo7lDzrM4r3Z57ibTRWsdL2f5vaSUTE81vZTrJnyrI/jI4CuL8X4AoOOmqCs7UXib1mMBYh3
hnknIapNOyWQtsotHA/TrH5CFN74Adpf3V6IUvMbFnQnqABvIT0hG7S4F8FAxt5YpX9mm+2xno2r
WMFHE424wty4mc1TV9FgYk+0QqQNU0VVambjziI2eFHLWVQkwCsKXFPDeLdn5StO9XFnWNm5iajl
SyX1p/aYgQLwhAKmJ+9duY9arjiUZBbuzghypZFeLuIXGWt3o/jOoljsplFbQsz0dC3mmb4eP6AV
HSdVYDmucRHzA+g1swVUZ2Cjjrs70RMq1LG5sKOTZ8n2xdYpz8Sw4TznPQtxz6P/F/+hFfCxDimT
IVAD83fFmQJ1LZSdRQpmZ+XKslO69aGK4aQ2yXIvbB/CReVX8UyYB2e6V2kYg86ps74Z2IF2Y0cF
TRJut+VuZk4mFK3HPHe411oobZZ7F4OPV9XF+yw+IfMILxpxomd9+Ti1+cVFmSpzaPSZfixicbAi
+T2KCfxCgaVRifdCiQQntqXyqVL4YLQO3JSpTtkoPMxqRCw2TKcDYd2S+J/uZZGe56wRB8PMEPLR
LaNm/ua51ZCe2Q6dRQ+oxZDCVnNjy+17ka9X2CHEv3Vz37jLnhstWQ0fpokMEJ7SbNuK79irqbJb
l+iAxgyo+lwpxXjCm2Wi9XGIZFlpT639EotFPjQTY4YatTm7pf3e5vht6YX1KScuOex4ZAfOsMpt
nrUf0TvPBicZ3zYIeqa9NkNN6Ta4AG12s11IeO+nBbtahwkCvly3GxMjuubCwWqECwK25IoWZ16r
PE+euwE1RAzdV5q5RqBskAq9WIoHy9UP5KfancxyGc5AA07maO+yqv3jaqv7ni/6V9+gRMRZTKhN
Nx5EWpwHmb6X7czfW6k2DJI1D9r2CzkO2FN6OcEiwcUVTWEn28WLJ2Ye0J/Rwk03HiTWkXgxp30h
7kNitQHiNfKiki/4ozinxQtQDGsItabmxRXyOA7KSUmSz7Xo70wI07xSqZ7Udv6uUhojObOW8FEk
QdMUTy298XbAnc8rpezW6meZ6WNRBfVz+cnj0YdrZL2KaOSgEC19mJpCJ/PMHRTRLH3caDdppFFg
dVJ6i5wPqbHJgYWOxQCsVDZCZjWr/r5wMz0SaKyIiLrH2Z1uQNpKDCZRvdftqfOVMoXhvLTjURFZ
H9j9BLUiQ4BIl+pGXrkz8PcyHmTaCN3Zs7tafquMO7qnyj4mP9BQNy2zNf+NXP2qTOJPIlEJBYW9
Q5s7IDbBsp1WrZ+uBMNsRY+PMlLh4aVwKJUO/geRovbgRvXR0MwhdPRi3MaIXBu3y0Jj1mmpd6l6
GSmXHaV3dlDKjec4wz20xsZD3OT4yhQ1lNqs78a2sgPMrY43xtIM29kaKLxqh2Fhjv7cYwcJStya
HOgxOikmreLJEKFU2dsqfc8kxyVMZfJQ1O105pErH9DFLnplciTRxoeZhATYBWyIsBF3vVHsy0Tt
Lqapx9x/Wo/LstOMzMG3Ft1qo5O0E5yLYa5/bbx5qONgseGYpcZwLLO19tWehF2VFlSgNuF7IFkG
IngTnbJpgSimgklCM9VmGskvObCCXU8IEaqENLkx/WlY3zmTbsSzpjvMzbQG6hjDRBOerZjkSIT1
D0N96WdEfNPuaBjpza2xGavMB0BAzYhy9KD47ciFRd90e3fDd2KYZQeIi+sAT+4ACdcMa0EMH+Ld
OyrcI4FABsk0OAJ7l9BKvnZNYNoNjtByPgxLL05iyANt4gSiIls1GcyHwWhOhWaqVzNLf0b48cG6
6Kxis7xLOR2WDleXjo2F8xIAt7gF8EIYqvd5Y9SwqEwTEM8nkUO0Bc4dXj+h1TN6cy9qkSEszDUJ
vmbyARNF3lS5U+ha63ruHTc55U3yWTH75dwY5D7NLn35/SXui12HUAd9O3qE7bSltcyZ08tgBKWr
svXwE4C37j6J1JU+TRIYy0Kh/5aAuVjWJ4rX197oeRTyyH20c/cQsVRlnMPvUKh0MkPPbpqUAXmb
kz7JM754k/ljiXkx2c9MJYElrtjdia7sAh1fjm+KVEhF2JOxI8rjnkeGWxykOl+XtbtFK845ylhi
s+lLgxuQZaNzyeVpxSEusey1U+K7JjjFvjQ/syl+mtZehqkw2cskmZ3cIAIqOhmY+s8w5G/JQC+O
p/hdKC1sOhA7zPHpxHZjL0PTtjvDmCyWL6sIhroIs3TBR2WpywGQjrUzUDCTVAyeqYIkomvho6B+
l6NJnlG6nF7zlqWBqBMXUUc4xRFtF5mvrk6yN4YKG3XMUT+PjO8KnwCmYZNNPOI6uEI/gjMkYSKZ
e2St81M0Dm8KxV3Y36t2HujJJdjMTeU1X2sztKv5QgqWw0zPIVkU4m9ncTqbbCxhXYEleMUH1Ck2
MYGaKWNqB289Lf7LSasM6ZTv41Sjkpf4cSBV22tCRjfvr0laLUGqo8YbzqhAbIxD9Lb+KvsI62P3
obfMO8SWCRlcT2Qg5nOnxMxn0qkEGDD1vCoOJ/7Ocv2yx2xex1yJOKIzM0ObVwuw4cSFGOSwrOT7
s+LEMVClBgLEYXtDpMKYborveMTfTKLosNLpY9NzkYX6zpcPsrEyn4Aix4i8DZWJFqpea387yj+2
Sg2fhiEIKBTNntPxhwfeLEJCbx5bfX0EhYmdlpJ7SsyZxneE6tVBDmh00hRlcxkZyuFQjYfltpDM
LlyO9DiPmhloOP5XPckOpaqEySADGYlH6UJy0yoXybRWqYu70fDEhGRvrtpzOs1DqKsCg2j9kDMY
4UX2/QWEduErxeaMW8oXMj3w76YlC5Hh1kOmxtQSZf4ixaEv7XrfZBN+dqESpkBj8kfls1rp4c5J
3WKPXDxO3n87gte7ti+boLTyw0rvkHF13Rr21XzSocLkpLFdRkV4qSZTJD2aFa6U+NaH2lP6NL+A
H0QeF0E9JeqJru1/lWkFA9EEBru0IYFDfKezfuyoKmg/j4fSwVObN6QbWBVWqjlOtYNCBLjdupSz
a32v7pcdM6WG56THyYrHfmBC2C61YuZkOCsZswIYShGFDKTxzVrPTng/3rPN7AXt9MzMvJ9JYvCq
QI1BlR0wLc/mJzNirKOd5j9sLH/YORSvx1OvzkiaDNv4nBNGJHGGN5k/EpMV7+5NNO7cOruuzC/G
k/Q35iHtI3dmjY+f54b4SpdWG2KE5BohT2mQE7F7ja54KjiluOU9JrUfR7dVctHBdDq73NAv2Uh3
mPK7oKwyblqsHpbVfmV6ItqC5Zb+ahL46zFXaJHxk1vkySC6MI9mTCRu6eRICkUQyVU8OsUQ9BW8
xFGZQjZXsSfoLpL7hPkHZ/tBV9gTaqHM7DBdhvBjTzvXYOCWSafr2IqxDGuGSvpkzDKFzovKqJB+
m7dgO6QYXKJCaqV+zav9tUhK7sxuP6aFUDKb7eANcUdmYiTat7Z3I2mNh6g8uAl1ilXgmE/I0fXU
/RZnbqB6L0O/kvbJ9CCfGS1FkHbn2kMVDENk7eYxqwNlfOgrlROLLMlS63QLizuabnGx3eEpY2IA
6jKRCqjfFnEfFkpGfU2Jkjy4rRTAk5G/MkmT2kqy+9w554Goy15L6jMCHGOz9o6K7bxuNBL2hmJS
AjjU1dAvHC7w1Mgrw3QeCbH8U22t9TEigqWR+ll29bhfivI1V/js1CWHskfw0AX6poy7PzLGTDCt
hh8tMXMy2M0A+XrrOpB+SuM/+ohj2+ReFrP9gAP9x3Y5fRZUY0tKwd62LaT5fh9nXLJmlU/1oDq0
466TGzPIII8+xinhIxaRb+VJE/Kxvhfc2cu4fkeN/TZiIJknkz1CdwmpdpjAOTZzjHO+aLLdqm81
5SDemrO5N+PpTPgmMBxKJrrCYBnz7ql2nJADNntJ7TAJteOoWch/YyHbF6tPPHZULXJ7BrQtfRAv
9KdJuvuiSF/FZPK2ZPprq7m6L9QMN4cAUdBMg2+kmHxlNShBH/sRrjRFVj/wzulY/s4hcgjTcRuc
IRE+OddL2ddkdPGVtcXKpUUryZYUFawimE35XjNmi8PqaN/yhCvJHDSb1gApHDaIynDAGzr/nK2X
1A2i91uMQHKE7KDFYg1NG9Fl5eVUeY9YDi1Mj/PjNLHkYevAjcspcZf0zic2nAUxWN/LuDZ3I/Gn
gQiDaFC8zUrW+5JgpVkWZ30m9jm4y6Frxy+MNJtXhIfVUO5avhBSG8XJVsrnaeumImnBJd/ps8VQ
vQq/SavGB40ok7Xkb2Y1USsggjhUIfR/Oj9hCpDFoRCOhv7e98VZOolOJIEmXkeIWEwOU0VUdhq6
Ga+ds7gew23vXLKb42ZYGLStFutgcTiU4oRKUSZqJgwrUwmFQSFQUdozLSgLiAAezx3Tvd5nazzL
FEwBL8xVJS45JiiyBFoZXVaeYwgPSYFikL02OYE6I0sKzxrUFx2VzyOyyF1Wh9d0BWo02+5JOilX
YFWPUW1dXK1nqEPCJEQbJp+A0cQ7HKYFfShLxAEYjNFTHM6M8RYUUEXzLIfkT7ZOH2bUkYUYtW8s
TrvVLQkwDCYTwSqEWbKgGtR9BM4LO9aPotsvM63EfNSqk1kRi1Va0tvVZ9JmL2PFYzVNxHdgsQQ1
KVt1UT/cTkSkUrAF2RNih3RQ7xebRdX8m7l9SVAx/QtQE0Gx4OkfFaxZw5TfteoLT8POHsiVyoUs
o5IDS1AlVLg3qeZ30dDZ6PAw763tXFMrysEY2LjMzjgkEVYEl6mKlEf6PgLvy4H9pBTaAzYkCTQT
kSQmjE1uDK8P6eZxSBjblz8pohowWCqEvmrrR0eC8YZRabxsYcvNgIBxBMGMVcK2t4xoi7Pap3Ux
w07TLmWduf5SrU8l1qvRnQJY3Xelcu5CYOIdekBaWvWMXG7QkGHJ1xKsllqCPqv0bndLFJ18x2Lc
eqv5r0tSgGfxVtOP0Utap7dGo71Q2fZHk6ZtWOU442jTYCcv33OzfCo67cFQlJ/a3iumxpA8PDFh
LJL9qtkFwcKGvX+BMqNl87MxGQdVqddrNqz2I6ANBjdWR7rLWhC5jsDlhQqKQdT2uxwouc71MYfP
TlbHdLCjS9tX3wzAGcClRc6mXqTvg6Z+x0mTHHhRivOSdISRzYM035ys/xxtWqZo30GjLier1b87
FWEX/voIdIK80bHPxi8oMj/1Zi6mLfqGHsY4NbrmOBsX0Fj59K8npJkDFlDG/r2y/ri19V+vj59J
gxVedy+RvaJY23ddp53462FFY4c7Fb9vLk5aSACwyWk4HbJDFp1MYyGQaD9sKL3tX978/1Pd/8wk
TVYGkyzG6lf4CmIdFznzC7oaqveWTCgwrnSMTLAiAMBx//lrS1Xt+zardzM9Epp4cBDHtHaz0eJb
/f2nB0mHjel7A2V9ljivv38Y85oCo0KqJvM8RHxCpra9bIbZJodAZ1hXxWeFI0AA4r7Vhh9RYgZW
G2Kg2CQ0Rk7iwwdhi4NUabJ9Gk0Hw8b6qBV+lBvXJq8ObQwbwVF+Rj3cbOLwAlkXVkAfTtVe+2bx
f8d7b2OJjSZ+jydEYj5Gtc3cRcPlA2nOwf3PmLW9fqYvI1jVa+ZdFfzAm0Eca9QLSx8IpyXk7B/E
o3tq+Ag6zku6ze8tcJCGeAJxhe2PxzH9G7OCgXp5YyrPIyqZt02kNuzpM9c+kr7dd6ZKMwr3SqJS
Ww1Xt4BXorcPrCBBmWj/YEr/8F7fpgXFYKOgbp9draavhud0+z18hxirCjBeLIlj921tYPANzMwY
zTvJk4WUjK28u3nz2s3jP5sG8e6XGr8Whqev6+Pvb+yRRvT2VRg0Mcdo19/H6tdbTSfuMW5B/mHh
TwFUTeX8EmWbsEzKN8v20Uqjlp//94O0RGdi0J1z85wO5UfOP755cLevo9SmbWgHtg7YAyPw9jVO
hW03V1/pSBEJi4BeLf+2T/H7cRA5PlXa76i9QSPNz+1/bt9oM/Y6zhooXXf6NQgzCIPVa7Nxq8Mf
mU1vv/+d2//Y773SxVVEXwkchTdY4q7mryQAv0ab29yoUO153VIR4luCh0likt8qboR1eTovNpBU
HdynOtyY1Libt4nKJWNwa4WHFBugiIe7Fse/06QNY71qyuq1DOfjeKaT/uuZ98CD9TtmmUjEl2FQ
n/MtaDHUWMa4eZFmnceOvsnKWdjktauy9JjX4iC3MNeWszJbqGOq/QfL059UhVipcv9sqyQpxQRM
LCDb598+ZNPcOJzfo0b8+z/HrmmuzQibOg/UhkcgY9YMMh82DQWhRTlUOHp/X4aeiAEHKKI9bCEu
RAyZNJyo17eOkZi/j9sv79niuRtwkCi19rZdqHgbUf2bOcsEP3HZafs0pR7TzStjCnyhUYDRlvrX
j9v1iLtXsxjRQPiht5eFaMJdB/sveOe2RWOzR495ciGT67uxw3du+0fiGM+FoqFJcMb//cEHh4/k
TuPnopnvM4n434DIsrHPSs2zFklfK/1nqFzkbX7zMmPeyvXn33uy3c01W//kHPDhhlKB4uzYVaWO
ykQgDarifZtTY7T8wSyGH0XYL0r2vaw+g523W0qUiPd6e781vQ81ksnpzCL5u7SZC1cjEzc5OH+y
bZzK9kOlPP2p+4qx9M/gbk8n3QQoWc9VlIQFKaPtgZ6447th4ACdardMs47mshwQvhzD/rIFTfaI
wXngL/9NKnMjW/qwYp8JBmxQLe8irE67smX1sMjDimXYVxs2dlbTv8qo/liT+leOoeHgaemskzHA
mtH6tybHR4+1bun7H8AtmJ1jmO3Gayl67zfk8PsdtxjNoqY/OHKAKKC9YSZ36ZIW1fDMsfefjXO1
jLQPZV7/RZ36bJE+/83wDBnbDw8lMTDuFVtgiqdlm9L9+wfJmD7UTFbHB/HdjOvHkNInYytRU/P+
uyV06coeMb2jQP6g/qf4qdVz4TJs+HdTdfmJydt8TNAMMp0sQjnxJ8b2uqiCXHsyBdGKcTP7HLd5
5HbFX6EQIe7CXxPRuqf2PxSz+ceIPipBome7xtuGt+2ayoA5paJWpo3WG8OHUdkHSab0d4FWrPjZ
2P71jZ+JyDqpDbZM/huz3DNPh//7mmi6HY6JdbT04l1Bx9189b+3afv+9YqXQywP6baQbHs88K/q
R8uHt83mj4eSb5zJPypMlm1V3zY6g/V/W3lnfEqMeQy71AVboz1uK+f259szZHL4Tbr4dVt8f79Q
3diB20Mby9M44x5A3912zprxLtsXWIP8C3NnAaDo/jcSyQKEwxapRk8lh6GuZV5ha/CGaIJfkvbv
NLvvwuQz/4+281qOG9vS9KtU6HpwGt50dJ0LMg0zmY5MUiR1g5AoCt57PP18e6dKVKkqarpjZm4Q
2CaRDmbttX5TjC30JM7sAbXhtn7sYvUGrvFWEk0E9SAaB2yFbpRpfMiVb9LhRGp3j9T+4SjzZ8jj
GI5/sJ1+IX4DlRto0HBwYbGQz5u2L9a4WnwThB9xZihp8WZhpTJ5Gsn/7t7GwM1ruHO31vAobw0F
udvWIY00E1+AcYFZ7Kp7U5vI+9gv8sYhrQtQ2TrraJDLp8s8PoDf/ZgqSBHNugF9bvwGpvNb7IR8
pXmNqbaIIMQzuJ0mNHlRGi4nnLji8GiZDWtJBTft9huPuTdxNWm4FBvUbbAsMkgUDhqLyxS6M/FU
kRKiUTS99tP+JGONGtIbiztWWTGqv+JWXwgAqziVYSe8OtR+tu+XorzW5UXZIquE1fG5EOFdie8t
d1bnU2Scyjz4SPoEBQACTHm9hkp/A8xyM9okNjX3Xv7uIvIbu+5eBCEBKmJZHB/ETQ0AwF2G/omM
GwrvuQ+B0xBpHe3KeQOJyb0NSWb5T7LQfTG7Q43yUhGGCxGOOGKC4M4J2k2NvKDWRkcZO8gzP8Kn
q8eaQbypeDNyytj3JdzkLcMF7VtDGmN1yL03Fcy1KJnTK7NElifKTvICkzGLX/qUYICy9Ciu2DAT
Lk9QkOg3jj4c358RbmUeAJwusSDvTR6W8qCCYBVYzpu8WWO4vsm4zGWMI+7n4iIt9Pna8EX5A8yi
Vt4ltfXl4uajd3ty/whEcSOTH64pZzT+7QNFoUOaJqus5LEqv5ASZADLksPcgPH102yvRdZSPmUl
60h8x0bj20f9yomjL3Og3Tusv3XBrEU8gn+/pZLMF7WEqY20yPDjfYN08hUB+Te7JpyIonYR1uO+
6a2dPGP4uTpz+OKLOxw59o3aZjdiPZEKjJafNwsbMYkMvdyMq7cQ51hrvRSj8uSgFS/+NvFA7kib
F0mPoBoXqrgW8u6oxM2LvCkh7rfBT34l+uXtT/xgMl4W9W0kGG6HjsvDG6cVv9SteMAUCjclUvPf
ILWs58neSEJgwLNBjIaxtY3BgvST9SbQHZNho3vHxxXPJEV5CqziWcYGWtScDdhC3Omaqfk0+Qt5
8cpIOFO7R/nbalW9nzV1GawsFzSotDCQJ1ki/hh56aePU5O8lp7PUoqajDjPfOrpV5HqrYvZAVvD
CZWJtBckcp6Igj3Dc1k8wuRqRPxzsKX1zj6q0BuE9KuH+MrViJS6IAtSCPoaBlBkRCQvPLzEz4yR
y262OAGyYdE1xqnuOZzvtzzX+k+C4DViSqRn9VtAObAasz2QomWTVbce4bEI/A3d2bpBBatGeY1c
RTx+riXtT1w8Q1aRfJ7O/ogARcnt/gra6Smi5lDXLso2xF+QfqD4dc/oeFx5af9sJQuxhItS5/vV
U3fIV7fRMsnSk3CFYZH3zY0gHLnTw4xkLY6UESJDznUi1PY7g99Es3WEv2syAvT4SrVEW2AjAkLx
ZopW79IJdXKTSo7y6pUZOjacGY1jfiW7zm3EgNTlHtEmfXHIpEQVqgKR+zbbcJZ49BQGXA0RqIko
O8APbwi+tTDyEz9YyXuJvBXCVCFaLuGuZZ88rEd1o4KhIcSwizcYSW9RXBPMQMegED1b/oN8DH34
7T/+/V//8Tr+Z/BWnIoU1l/e/Pu/aL8WJbXFIGx/af778Llv3yr5mh9z/vyKf6/fisPn7K35x0n7
8+rh1wnig/w4KG/8/YMtPref/9RY5m3UTnfdWz3dvzVd2soPwFcQM/+7g7+9yaM8TOXb7x9eiy5v
xdGCqMg/fB/afP39g6HLn+jyC4nDfx8TX/D3D1fw0qL01/lvn5v29w+KYf7LcU1bI2hF9M+yTOfD
b8ObHHKMf3n0GKZtO57tOtaH3/KibsPfP1j/0m3TxcpSNSxdc3SXoaboxJBiGP9ySKgbqm7qnuZ5
uv7hjy/+p//u/b/8Le+yU4E8cfP7B03VPvxWXv5j8c1skY+2HdswVY1dODAm46+f73nyiun/y+zc
Ykj1HnErd3SvDa1WbjQ+2Gqoi+il1ezroHPCL5oaZ4t6DPQdat4+Kivo7soBv7fv8QlwH0CSGgTk
8O26Htk9ipDG4xwX+TbyaiwTctV4NAcl28pRrbf1yyikhPJa/THZF4DbMrK+QSIGV4Ul3J2ht+hs
hAMyJRoUxkL0yYHSDZurbATY0nW6j6JsR3UR9aCvVo5GuzIOWI1OtrP9aVfLAtFbN+42C3MwO1Yg
rmuz6Ja51oT+0gg0gAPxW0/W9dMct3ew54RFCpnJhtBGwVUwJnP5YqigltQoLs7WHFEeQZN0b+pj
u4HLp9yUlnBrnr1m6Q6Zf55UYDJJESafBKc5Hk9K5NrUDuZTgDqN3EF4037FfeWUlLUje4qhmCgZ
9xmeoSYINaKpBrvntDmiH3PXNn2/jUTXMAwjGshGeemTM+RcOfpjruwfe5hXP53q30+on08g+2/O
H85BVdN1hIwN0/zl/JlTxx0ts0DQTVGNRMj7bnkYciMXG6rE1a1VGxXlKNF2VefnkV/63l/X1ajD
NtUXCjLVI8Sw4op09LQrLBQrU0QRSPZpiIpOWvc4hiXLtE7Pt3IUvJx5rRE+bORoGALBCbr9UHZb
1dWUk9IF6uPkdjutK8dTVLW0QuhuU08+WIwFDlSUbEAMR7bK8px0enVMgKpNYWGc5ll/hNwRfumm
UAVml7Qn3cmL3VQ6Da4dTfilgSI1aMANw3KsV7OTVZtWUdzdP//wlvHnC9e0ddU1PYcbBBewCUb9
zxcujup9E+IPujAAJG5I8oVgDcLvmyzV6nWdw4lynUXPNfY2jlwtJGIB+g59vkJdwbitEWUCkXxT
wpS4stXU3Sth081XHZi0vWy7yA1Edg3PmWv/BraXUi+71DvM3kCeUFzFWaE5C2/UgAUEeofcmFUC
EFCCc18Z4dkh/55O7iKoso7Kqz3AXEqTiRJ5bJIbNPVlr1EhBbWvC7HhYO+KrxCian1boQQb15V9
q+RBQhV0gOCfz+dhQspX9qMw/PzPv6mug3365Wd1QOZ4BuAp23Fdzmgx/tP9EG6/VhBsVEuHYvTn
HqTHFxfJzGu8XkygOH19mztU41HOGp7g6R4Go0q/ZnXxgnbP8EidwlzNvRNstRbxqNxDo0vOIAEW
xOX8GuU+rAgEGI52PqlbPdSLVTll/cdYtc91YKdfB7s/B2kxfoz1Il+Vdq9vkVAej8oMFdCcm/FV
HxbymK0XoAAG1vSUT4WyYZn92uE2Qw238o56ECiLUdMn8NhRg1QeRL95xKwEhS/E77L8MLhCAEOH
zlgMPfzrUEuoDtblt1HBALnVus+DEdcoW9fhUxh5eNyTYTmHNhrgut00x1HHuc+2AbWrdWpuZuq1
m9DL1F2H9OMqzBUEZ+oMHplLilPxCiSDOq1/8A2r2ZCGAPInmhHSUEdtdKlDh8OD7HLgASuuWd8b
ftE/1IKLZ2Y4+snBrkAxEwlCc5VM7taoCnVHySdH8ZD1RuflPsiNMSiXOXfFzI27A1yq/CSnqJHL
rVpMcbUp/GnKlCrZye+o8qG+Mt6CJ7HdOHms4aU8Alt7b2Cq52QGJamhNMSIbIDk0c+JBvwYW3o/
G2OxU9sGO62xS/QC7bva2LWy5386pyh05x7ZvPkqqZHL86LWvCmdDlHsYdRXqUC22Y2jPXSGT2k0
olYtR01f9Y9B1qB5z1y5qfK3vrbSsymm58X4OU/9di+H5KHrLukpcQFcxm7OeRkgdbtFopLIHpQN
obe/ANrgoj4wPaAeq91XQEX2UWYDqhpS54UFN0iAcKgOk144d9xRXhpxnBrtXTQTqAZlKF9/TOD+
yH6qmgq6gAbK1n03PYUArPtgDc/eo9oZrA2rZmfI1w1hldz5hyFLTv7nl/91TtIWpB8cMg4/v81f
5/31o/wy5//y5XxbV1sDeqFy4gu8WcDa2Bw9d02dNNzwT3qsn2Dv+XFsvI7JDgaB/XUaQqqKiape
ppql+n1qVqXvU4Ouc346KiALdy2nlqy1T3IqSLj3o/7dB5BT5QdQ/Fn/8wfgEWetyhnKolKnGtSm
eAcK1fqoa4m2KyrAW7Nouj1gzUitUQd1BusjAreg3ateX8tR8P9gjDN7vpWjtmHfJ0PfnORg2q/b
IYNNEsTFfvCwkbDaNZyLDvuJJtpiUq4cE8usHxwEta8ntag3Yw49G8RCtg4Rq1zI0SGOgz1MqlcE
dOoH2YUBdWqZyllOTwS2LFTVdifHNNul2j9QypWjnV85G9S5KYWLt8KqST3NQ7OWgykpWEAbCZac
sMbSqX/q08zZo25aX8nmlCnNOrZHdymbuHfB+isLDZQGkxHoWbHw1s4ooLp3s2fufYr3Txjl1dtW
wfNFzuoCK1gaKfguORqEKNf4EeEfhgVUuHZ+2yT7ygJCFgGmXSP12mwUqw3uiqQCUU+o/JWqR5Ty
X0eJXV83bhyddLWIt1bEtzQSaD3IM6KKOjZfh8raKqOpPYs0zDLs2h4yTl5RotDURRWM7oul4B6L
A8JXwwpiRAKV+AGcWoPVwNzikWrtTKuPDsChjaXXJWhLOuZ4Xbaq9dTl/NBaq2mvapKtlaGe+N2T
xz4z/W9tNt9VaWx+yjSFsgBp78cgV4DSEEGeIC1S4Oa+vLM8lhV6Uc43tniXAVrEVeARVbDCSfdU
T6NtVaK5o9a9erRjvL6CmuepP5biRoILYxPb2KoUDVwda7q11CT9XM5CFUCzhnNdK/YSUkW91rXo
OMOLO2Vd3RxNZWcj83SSPXLTTVrDvWPKl+8Dcqot1j+rrnKDR1vVwkd/rpagId072UUJ7WnypvyA
KVn4qCMTQ3beCG5lE8TAac4ikuhx/gDzx4Shg2FlZWQPpugya/5tR7mXPR6KUFe5MbtbOT0rOuHA
h1mRUgzaTWWNNQoydnHvb6MEbeiyKhCIjkf1phBK2rIpB4akAcdvUB6QfV2K302Dp0myh/jzADYg
v0W6Y1cEoE+bsWsum6BKb0K1sAn6R8+HnRAPLpBV0912DV6HanGojTxdB1WCILRo6kn1fYNijnWl
ezUalTp5SVIVhAhq2VbHpq4RXprHrYMI7zORK2rTXaqzMKunZ88bvnqtVWxDb+YPScvvG8fM6crT
69jXkhnKoo4msB00d1MbVYchiTAzoeXUWn03/NGVtqBcYS0X3z/cMnCN9FDaLPQWfavCHGrGnXyj
WLxb5FaER7HfrnR7Nq7VMsjnj3avAJyvhnufFfFl0wTdvIpYFyxQVsbhvKqRHVWb1L2Zs+77HA2m
uBcVuAaLl3llN+1Atd67sA5cfxuaqnJfo2B89EVZpHNHhFKzGbiXHbtr2RwII7Bdja+dFqcni3jr
1pkQIYl5KC/6GD86jLpTBRgjI7+2ZWegE+0UaGENITJNvgdVqCjxwCNjTXUAkAaErtB85Ue49nQE
hicjO2pkK15a/giAgXNxZ88ZWuU/Xt7E0Ez6oJkeQJT2AHgm41UxWsiLhfnNm4ufXj6qeXE3tgrM
xLHB9qNuvJtsznbIPurrKKi7W0Uh7J0KtbyZPLc4oNVuLEsna+89EiPXcx/ET6Ot5Ff4mdVfwjnc
KXWEFrdNZFxFDjttdGMU9vSKGPe3tszyZzc3qmtYe805ToVgemwkx940KazUib320HDPVOQ0yq6c
PhVqtjRbK3zqO/hlXl/rSy/M5r/rl/NTLb/MtwseP/I4AUoLv8y/HN/FMDosm2hTaS7C1SpGIDY3
ZrsSUDb0Ab3O0T7lDtisVEnmhyKb0bzrjeoYAMhfawpBL4566q2Dc9G6tAvUJAL8AMKpUx8jBUgt
riPu5xm8S1yEDrBYw75tO6+4dXIyLc2Yl0852ZwVYuwhPz/NGMOaq9RUpl0lmqbdLVVEaZAb8rP7
rutv48wuEO03wMUb2bYyIXflsWt9dNzJWNcuNj8sqK2PsBghnpY1jAnRBFE5XxV1Oe9k089QZVHK
+c4eUkHTxm2MSR3sshOyEfepOCACWOqtPD7r2h0eQvpd6o4Nf1Ze3/Zt7R8rlEUweZizV7toF4aZ
oZ32Ywb0Ev+YImT5PoMnyvgw6NNDaVkViWAN1cbG5DEwj/ZdZFgaNgEq8akYyNViocN6fB6hHq/V
gACMn6B/6iALygkzPKFF787Vzpjj8E4eEvXnfmULGQP5SDBh4FEPCng0/XhWdBqS4kOjP2pa5ZGW
FU8UpUUZIImL+abDM+0kJ8t5rWY+yhmXLjH4fsz3AQRWp239x9z3/mjuz/r8Kcnb/AsOPQtHCTBJ
mcxzYdjBs1vwMIW0Mh20yESZqTbmdTaXzl2QJpg3BY29zkbERb9FkLCvBjNIxzvT9ffVWFvnBmYi
qMSy3MimgXzsRsFLDViEYp5ln3/tWJp+TmdAyTl8gVXuU+PGs856kXsK6aPve3GV3ncEIVdk5JJd
g/Zc7I8OXkS00ilLkMWxiKbceCLHJzrliNwgDeDh1tK0t6SutV1aG1TJtUrb+SZ0EizrN7LrMij6
G6Bma4ybeJ4F4ubQc2JWeaPvOi5tYyGfTSN9JdzHyGy9u15N23s9QDEAcrN7k0Ehvy/iLLvvn+WQ
3DQl/549IqjsRY5yMyYthJPRsXcA8QI0e4zpOWvQ+I7GjotGNAVqOXMH9SNronXaaQj92zBjriOj
Cq8ryxnQja3hPNo9VbZurldwJj62sfkGLL04qE5dHCaxkXsu1gk3llOfwsoRvnON9WBOVr0py/Dc
j3Wmrh2BQJsznD+93nSPCYFaiLkzb9XGHlQ4xEOGCdKwqgwrC7lr+JuslHuEmFZ+TFlSLpzfV88N
0H29UZS97CrD5uZygtQkhE99oxuX9fJlaZyj90w+FmKko+7KKq3v28rhCafEu4SS55NlFd4GrHtK
PrQ0nvAAQ46rTvFVSDr3bDTxMs17PqqWT/YSJH27yGVbhTWG6R3kq45k9rXaltVKnv1pN5X7NlSW
P11kXjmxSAgcKo6YjR8vH7dHiH1heb5BGTtRV3qo6o+ymTjVz005qnmBQf4RBYzeHraJP/u3XQMf
ri0abwk11b+Vfa0288R9b8tOubF4QJP1XIdKVWCWMOr6Po1VnuQhZdrCil6nJI22rqrmpDwyZE5x
JaDQzjr9dtZmSJmmFWrUmpLi4IwZ9+8oHZclDOsNFGZyMzrYPosiwzV6V+Nnx40WJVf6V+jKCHkH
Q/tQUfpdGT743aDFaTaoQY5lDgy2dhJebpU+fUqa6GayNOMmnXzfCMHABR24coC9FbYYu0I8EWtd
cR8shySHEtnC/6UCGolmu7ruAmUZjacWyeRljq8xqc+eUNy0lGFPfkdE5RE80gqSAelnOI76HojD
9FyllbW2e/BAURdNz36ZfYtpHksrmwBEGtoyKij1jnk47gOxV/Z1u6KuyxNONMkADwjjgpwn5KUT
cCbvpWUFejFZhju4oaIvWbXcP+RupkwOLM5kW4oB2SU3U+onu6ysk12kFndAkEZSkQ6+F2ulgUFM
VumjUyP+orW6uTUaczhapP4IQXT11Q2vE62N0SpFxMjJ3PQUmsjeQPoeV16JfKLtFx/lDHEsLu6P
WoTWe23V7kMIf+GqcFIH7e18mTU+5KEB1omaFf6hHIZpW+klCHtFO6ECp10lKrZJSqxaILPYqHO0
hOtmn2TLTl1UPj2Vx5aTW+fWJotFtgYXtPg+1F33a+tmC3he5eus9RNOdmX2QIHRRjk9cwT5z96q
HT+nAmb7TlGTDv4H5YrGx5etdu1dE8YVVBvcKsxOSXYVwccTSVSYTOQ8qxqXF7T30ab1jKd4ytx1
UvQzegHMGmftFam/l06rcb8w4Vss/RrRv1/bEL6Q7Zq45pfop2nIfdG22vyebJ51nLSy2xB3oI0g
3gNYIRL8c18hpUQzRLXHS8cAwVb8qZIaKSe7Mp9+eVEYRYj7FeZPL8oyLzhniW29vygWZgVGhxRG
NaOG5MPuvNVzd1FAHdmMY2Tfyq4IMYDvo7IdxrWFspC5twtMJD3LSFlDRO293FRwvmEH1dEt+ZPm
PokRmZvJBsjBDAw04kr9tLS8KVojqzK8qOFexo+zgVYLbgX+utWt/qWvf+p27BHy819mW6I7Q43r
CuvG6YZf0DzoKqwle2y1pUkhAaD3XM+7BMMQOTo58KSutF2Fg9vaZvm2Qti/frEqZWMgEfMwu2W6
x8IouuaA1YsdaeV1z9Nr5wxj8EhdaJ2Q+3hB9KpYp0H+WKDVeRNiXoHsE3GjEejDanTQZJDB5mgh
hqDxGLmVTRT3104fpmcnLf17D47uJQbtiV8nxz01xIakIdNyZ86F+ZC3+saEc/PSeJRWas0N8F2h
2SEVAwPHfsr1JN2mEy6veRgxbbY/oRU13nme6R+ioEU8SMy3LXOiMoKQBKGYuJwCKvTXihK2mzCh
qcOu3PB3xtdydJxxbhMOn39cfXK6iuPOZmgC+9fpPp5gZx2vBobka6xUPfbJ8IhzinnTibqIRk14
3yXx0dW7jLSV2STE5rp5E9dxdB5H8kcjJGdfjg5iVPd7LMLmpVz4G8lAUcniriMX/kGeOifEZlYy
RSBnjFV/gpE3H2QLght+oDZCuqHisxRoELAMhlIF2Rwim+6Lh1OqlM2tH1h3EHcoUV76kGFoAzXf
yT570JB1s01cg/31YJnafdijN9lDbhbk0RmEpB2vAD32R5XITCQmh42boa7UUmdD3iwpgdn2irmR
w3NjJseW5OlldJ4RhS6VCEmdDGz7zhJPkJ829jzu7e6TYcbdZaywYQPLCdmPvdT7aYIZv1mBMW1h
laOpQCnkNunb6dbzDOGgGH2Wrff+X5pWieMB1BdeEaVgX+bc2WrBLQY3ypG7l3lqxKaisIqIS19u
nKAK8DktPH6RHrOT7+1m7rZYOnxKu8A8yY18MUeaSyC0OEild5Q146XL859IrbcQe0pRIAuq4uT5
roK2kNs9D1ryKFfS4/TUzlr8ljS8sTq13RHADcgfhQqOOkZciITgiwqs3naYK+c5mK9l96RV/SbK
xwhWxVC9qGXx2iqFf0JjOz3JVyNTCQQr1fwTUjbJlWkW+aNhQ+VAdq7beVrl3OJJl6zmVG+xgUah
INGd7g3Ll6xTrDPi9XeQCufxLolsiiYWmDxnRHmUMBbboU4J78cwLCwSxPXtpCvxTYlm/YA68wIS
bL6bU1fdVZZPgjp2H5DqJbSf9blDmyXVdplXqt9359pw1/juPciBv4yKw8xtj7ciOZSFYXmPl/PL
jNBedoHGfj/f7PQKj8HmXp6LkD7Hda76OiB2capWavtSkf8jAdRo90HmD3gyOY/kXVIyfma1suc4
uFON3r6Ny/xOzYOALKtae0fXfMgKmzHZNVEJK3rD2CteF5Ax4UV5BB/J4EzfyD5PDOgRPnMEoO7l
uHJg6ETpySIWuxwKaZ3mphkdFeI5h5GbKqy/Kb1Xb6haxs5VrqIHrJPpvmmm2Dr6qhI5hETWFYZC
weEyB7FVHVSve3dpEtWYR+yU1GVVpM41t1vzaI38J6HvxAu/7eLhipNp2E6VtfQGN9gnxhTs5R7Y
YfwC5eicm0srjBIIsD/mXNp/NyznIDwd7nHMefSdtrlpza5aueqEhKqMHHVQl5dd2a5KDUW3H8Py
gn+//uWUmENlUOjWia6APPAKtJaKoa1wwmjBH8jdX9sJVpXuteyNynU8KvY2nnUgCxFoxmwicz4Y
tos0Sw1ssZuRMpWLH8dC+o2w0lzW1lDvOznHEnNCGOOXOZeaoqhMinmg/Oo9kA59O7YgEk3QDKs6
R81hjgB4REjw7i6dJnfhJT/rAEGS50QBXhOhWf8gW5lBKGAm0XwZFOQDgwr27fuFUHSjc10PgXIt
LyA5cLmKoORbKxO1SLGmcndOiFBjIorqXRd9YSw/kSVSWNK3drBOJp7hqCNbl3iri3v1msqwu5WB
leIoKyWcrLOFgMKdb/RnGepVXrpADjClZu0rK7m0ACRgxor5UgNxIllFd6wm86eyW9dZa71klWat
PeQH8LfsDzLNargwAGyPAEymdy2LH9q2qcqvOq3LwkUJDRNZqAT3PZlOjuoiuO2j5uay5k3+aMpB
NFYmGFdauwFx/LWYxuFbcE6zwPzWacpne7DyJ3xiukWnZOUxVgKbuEUJ0bsnBNfccV6QT3U+ulm9
7OM43xRZuMx8buhXiUgrhCL7kLCI2KUYanVXJkqgaz2/lFyhPWsrLyTZJyusReMY20GtyaGJgiwg
QPeYadOtrN3KimzRfAE2VJzl+NQmnwls+kt5No9qnbWYal0qvxm5+w5HyiuZBzNZk4Vtmn5uesdZ
dEWW7aK08w8Ky61LHiwEJBkgdvPPM1CcSj/XHmAOeYyujJWDkxXfjyHe5f88I5zTZYWM6kOU+4B9
yBdf97rmPis2+gazUXk7bnGU1A3qgEPsPWuUeZAorvvlXI/ec1vAucu99JSR07gza+NBzprDtl2F
djKtZTPhIqpIA2CjaTWHScR0AZqez2HXo7+LVOxWTqu6narP7pPRpCOi1Ky5PXS4Y/LYcKDhHiue
E945eNOccRm3cWIbhhVq7OOZQDY6RE17ki05w86sr5kypzvXpjrhQY9Z9xpqlnIGVrjVmcWPOJSc
jR29eh3VTnojmxUELpA2lLku7ybewzRh8KbNcJBdEW6tKx/Cx1I2uxTPxFxLLy35Hq5qsgJM0QOV
n0BBLWgjv8/7IUOWRGGrr2zW4M8lwvfAa4ryae5IS81WO/CxY2jusxWdqJKYaKY0wb6PEfVMSM5v
LSSFbltFc9cxLJaDq/nO0kLp9Q4vZFxuKy1/DOPAvcJhNUVHzXkFb9y/4rCANg+eJVe5gt874Per
Rg8Wih16b3Ov3LmT2X4O0riCodLP0LgFFbjX+i1BL04KIqeu5vq2CfrqMSNu3NoN6W6ZU+8tY9uJ
fsts+i3fwFvINdGP+YEJn2dytCv8Q+ezEw7x1ncNyoaq1lTUhqsFyDTvJEfdrDEBGSHXMyT2fK6a
Qd1z3p3NHHWDazxaniEJenincyQWb1g1T7g2Kl4L3gjxxLskGK8uc3UT2dmRheompNZ5xlSQ/KQW
v2SmOT335seAZfoTppPdLkr09FqWrWqe1YgpUWf5Y1aLut1T4nrtbvaRKpbd5N3jRQ84ahtosSJK
MsaVpw5fcrgUz4mGUlToOfN9bSXu0mxSbU8dP95ohTpsHI+6Z5lpKOFQKr+PChVVfWqHT7ajfZtV
2DpTHyyBRkrXcYAWoRm8ucWM5IbZQVznmrEa5Jnb8CXFvmwjzrllk2jOi1v4e6vpvHMyV0gWRQgF
y/6cMBhVkag95qWrnUabvBFIdTi5Neti3UGOS6m0+tFP0xuLYsFLGXvFKhmL/Ea+XsPpwPEKBJyC
/EYbEMdoeO48z2IvdZrg2Y39+SooAcTLvVj0/T+cJ99t8NC6KXoX0XMlaG7+P7/l4DZbJPHHjSy5
uuBPt6mLWG3cVqg1sNHJ/YzNus8cONgDznDTFNcnWZE1rDLfVhoRzWU28TZJqrBq1nJYbn68AgEx
e90Z0XjdapR0NT0nby+CCbm2jMrpCFzP3Msud0qdG+PHDNmXZuplhpz/yzHkjPyPGe/HqObhUxa1
W1nRlJVOW0F6V3Xadv3e1yYd4mWtsZddkR8OB7f01u+V0cYolPWkYnsTVlp3a6rB03vVWcHqo3S9
dGcUVnO0xEZWo0V/UOcYY2hEJejoiQEH2Q/RJ6c5g6NtkLh6BLao7G0XSbkZmdPrDBY9sSx97xur
teFxOCXR7p/63+fWffMUhXA43rve56Zhh+p/rCG6GaoKxj9lXxxkAlfuuRbqo4jooWX0p/5RNOVg
zaCc3wCX8SrFvX2f+mOCnP7e/+dDy1cbsDp3gYdVQ9vwo1BOevWnMd4MFcwQAVh4NVTrj2Y79Jem
DLqKWYVOmGMzjDbVzuvQFVfd+F5uQhOxzqFqlOv3vtjV3KusTaEV/ZgnXg5lHLQyUoL3mB6Yu2E/
z3DTflTtB5XhUWtYCf/R/15u/9H/XuqX8aHsHxp9P3SuuR1iihtcVAdHbOyk8g+wVxaTP2vYfP/R
JfuTPkcZvMebTg5gUWIZiHqU7k1q9bhMMtlIjHpnBN6qy/r+gcp3xaL6ISS7/AAi/gtL22Qvh5o+
Khfa5CKeLWZiIF7cpM7sX8smQFELilL7JFvxNHl7fegP2ZQutABFKB+dwkVYYPUxdBGUYWE56pZa
+AUr7rtMGcLHyQ5c1KYMY6XrgfssXmkaSb508HZdhwL1rVm6ctO71lc8DgEBtU5zlHuq5Ss3SWqg
k8AsYhpQkLLvx1z58kHJYSQnyGkQJzurJhvADeVUhRrd0ZwrbwYVYRlDdzMnHbLpYkQLKCRB+paN
1EmZptTOpx51NOi3BVUKR88KMtdes+ZGBbt8VhPKAyiWrZsUymqHL9NBAV2scLvZ934Dd6sz3bVm
z+YhdXzcP8XGciJ1k1gKKbI/9bcoe20i4IVm3LhCAdOsd1FZdvibt1EoSMHbXunqna2Y/YJMMdSc
ABJqMURvheoEn4PQ+/rXHYC+4efRVH4agvcHSihIxrtCeYtlbcJ1UBhRm+CgBX382BftchIljNoz
s42pjv4i5UMh/tvkt6y00Xy0sQwIpsvOj56/7vzNHL/CPvh/M3Zey41j2bb9IkRseOCVAD0pUT6l
F4SUmQVseO++/gxA3Z116nTcuC8KwlCGIrdZa845CIca8pwAvy57djJ7W2RdcFuPoBtgciqdhgxY
GxK5k6r7Shi5vx5GujncuaZLaQqkhBF1thcpJFr3tBcuhayDY+PAmahsfII1uSdbQgqmZ+ZcEnag
XHyakr6rquICc4aHmLTEvwjUehsoxP7AH0zcuhuSdd8Y6S4Via8JUlgmF/VLKqrfvQNpK10Ywa0+
N7fScu1LbihEcS0XQukeej3TX7s4qA5mww7Sza3sHVU1aUrckIyd49tY0c5llILVELXcFdLptrGm
CNwtPAoH8X8eFXApblFMEvZ/uy9anhsvV//f94VjeW/0lntsCZQ76UR/7qdqCB6VrhM45DP7V2Mx
ISXdb91R8GOUvfPUy5RkzjrTQflMyV09N9RMsmL8EWv5/XovS5Zz14rpfe6izI/i0r0ThZZu08q+
TnbTP2d0Xfnkh9mF7kH/3A2q6cNCAI28XA0KqPFCs3tvvToOpXlXOfMtNXhve9EAgjyancdSEDKE
sXIBEuImbMb6Dcdpfgg6kvBmc0SxI76SVqs/a93st/wx8tQXbv0cwPdU3KT5FOYI/7oO7OsQCPVe
VA04p+UC4Ye/E+rFjyqq7vMksFN/fyN+EB714YYS8CsepepHVOcfC0TWfhgW/3pUDErxGCau8NdH
/7j6/3tfvHxnemV8ZyiBJJLQKA3sqH+acpIs9JbUreUIyYVLFg5Zr+shZZj+iWzDxgnk0/cNPbGE
mlawGlnuj5s4xdqavq5HeWJR7k8JiJLGpjLj9MN163lvmkHK2NVPH/8+LaCb7A2DZNWUFPb/nF7v
/l+nNWsqtniByh3j43ibMYtctKK+KkYy3Zy+5K+w3PomREpRGok42ZyaFW4VMzb89Rm5k/xu8aez
OKZ6zZtQ2+m6TeUOqcn1+9z6sM6dpc+q7dTl6no0kaE1bco4/2E6sbsryf2mTV0WEHOHEHfVctwa
LGC+H/7tkoyISKICveQ2iX9f//P89ZFad8NOLdufaa4PV7l2XWlEkG5X5OluWNq165V8CABBrcd/
Lv/tOevD9cufy7mNANO3+v6lSyWZy/6YkAXQdyK+maFZQ13gf2Eht6DJrKl3/7jAaGxvbNI4vi9o
FTCG9RmuZIYlEEW7g79LwSGIVAQTbt50ftR3hj93vFXw80/xU+aQXz6VeDwR0cHBUwrD14rmEMtM
xwGtqs/11I13ocyewuUor+vxOcHlW6jP64kxsR6qiPF1PUXRIvGKWljMRdztKJGNORtG33oVoIB6
nAgu9FLTDK+G5XyGnSEe2/FnDz/ooSbV9zHr45xSXFtixOPa+oVGL160ZMjO5XJLHDTdtQz7+/Xi
ekpT8tavmmzcrd9EN6qIEqK8xJQo8658S21Vu+tVNu7jMBdvHQmyB/LQbH+9WlOf9Euj7Y7rVRHm
74nRWPejLudXA1JYPaSkJK8vY90Ggz+TcHNs4ioh2gF1E2WF7NbJMbu5TvgBmic+yTGwUaP8575w
PV5vdJrgHT9KfFqfuz5N5k146Mwt2eG0+ZoET2I8y1c9aE5hP9SfbqeEvgjm4TJSj3hA2kaJa7lg
KQgxmAFBfdXCvci6x8C4XKBke4kSdWT2prXX6oXciaFtPp0fidXRCqJgtXMYLg49LojvgqNwIMvG
sfXZoSh1oq81U3NIHOdEmSx+NAV/btzU8gu+IGH4mjuw8w6m09QSKyZIQD3omWVUS+xevZexsnVL
qT6vX9TB8KlJ6Q/FWg3EP7Oh7ZBf1ovYlytyAmtrv141UXzuxRJTvV5t3M45p4AGaJbx7aZQlA92
Fu70lO74aI/i2Bezca/kMIrCwUl29lDRGlhPFhis9MRqz+sRYYrGfYrw+2otVb8UvSGtnq7dg7nD
Ybd8l/UWp8VIn1kqYfsZDksySbOfldU+2UmvIV/Wmz0lUf3QirJ/+nMHTtInFq//5460RuhoNjkV
m+yA74e20JCVPThEEvuQdlHX7GogQPnczJtJLdSD3ZT0PFalVIRO/tCLYUl7F8iD/hwzKNQPyZg1
D3rVSF9Qt0iUXtmuNSNbZ/qWnfqWsqM55CW0mbX2lENWkKOtvjmNYNm83L+eD5x/nf9zf96T+Z4V
BgNHbZXPiUNMcLL0tyOGiL02Ef1YL+rJNlF1jxT55qRYTfEGUuaBDKWIz7KdvISEpK+ndcK6rsz+
YFsClW0JS9qNRTl56yIk2ka0cguP/pTAHf+47rHXi6AC0UL+r4vrFj1Bk7gNJOYIwrbJ0r2kpFk/
2nr/thb49WS2PTYC1fd5Spt/O9/3Zb23WwLOzKa8m1St9HnnxR/NzF57kRJNofHZOZ0KZ3bKdiG7
8bPISYIN+4LYIT2wnw032n2vk6FKHYUr5RZUxfRDnSeyVXszu2tNlTBanNd9Vfs1hsFHdXH8Zqjj
1qNvIyFHYR45j3GE0BULZnjkf4NQfxblT1ABm64hJgvn9rtO0/RtjjTX7+vGujIATSeVkLG9YQEN
S7KdpSjBtTWK5omB6s7JtPI9jwjLhXpv7dfDUmWiq5XwlVWwe05QPnvDom5AeU4IGKyTMxKWnXR7
82E2il+rBioOqMHReUpJLyI6XEm77/NgijqPFUR6dUVPjuf35j8zJwKdSvs0jeAY1pdSJ7K7LeQv
gZDUUzuRPaBRhHNKsONhzKf6ES2tSmgD0RNW6j5nFf/tOWjes1lM26IzorNupeXNqAhJ7MjL28Nw
ANO6TrR2apTsewUIp3VKXmdWffFymnB58OHBOnJNwxejmxYk/KE6NtTxYXJsGDEl4rGHNC3bW66H
r5o7lqwoleaxKolqCmvjvB6tXwSNo+0i0vPXw3kq5enbBIBDpfRGJPy6WgRvDLoJeh9Lv0C9ni6T
htrMbVXtzZD9TVU769dyaxXuv7daU4g6Yae05u8ymMMrL4QkQO8ZJyMNR8MNr+vpP19qW6HguHaE
OhsrtGkB1MiRbezWbVIeViTVxWRGymWbpKd992iWrNyXHdW6tyrM8kN1q+y6bpwIKt9QjW3Ogvol
e0vCxUYnxRTPwra+oK8rWcAvDwEexQd28exOJRHeLEeyonUJ59ej49xY49sENGg9H43zv84bQTO+
Cc4rLQpakHrpydK76Mkwh3fUZ2xZl6MlbYSkomWnuf6L/nPVWK4Gsasc16vrzZniHKrJUI/mKnBD
0Icoa9G1KWNN3UuZX/JF0fbn/HoY8MY5Kd/jRDQU8KT7ZIYohTQmcGomcNWxDhZaU5rYPWS3Ic3f
Fkx2BhH5r+pClP74FwuXX9Avndf1uewXBQi5RxXNwUamQv9Cqb61F8W/XjfnfBrEx8A+gO1KEz5G
RJ3tXFVLzqOr9ZcJKjIKYR26dBHTP+lN3tUzgcimdZRo5EiEKmf0m1X2ywmBGzLTYwMbLOFrlc7v
OObtwZa5eazTdKCu1AkSLVv3aZREzNag/zxUb9UdHezXHgHsgy3b4r6tyG9ahwCW44Xv1p1xIjZU
e2vcr/V0Z7XmwRU1eqwUk6emN2ZyRXupVV8GriLvu/eo5gohq1IFkIHxQOwbN4m2Kju4f13XpEEA
+oCgmkGZkO2wy46rfVXas7vTkKP662GJ2e8y4jfYrPZXFt3iMWY2XC+uX2BR3NODifD+F/1z3MCH
NPWAvU5U+Db9Cu2oAHm8pK1aJiRNEzYUWVwiNuSYNq51WSfGNk+n+4QEpT/TpOys8T7Ge/Q9s5qi
H9c7vg/JxB/vU66uU+p/+R5plWPo6vNyt5blnLEbiXoOh/1ar2txkdBXsqBU7lqiO3DjOu2xH6pH
dREwz8sXuYia18PMSLqj0xaPVar9/fz3HX3yZWD62P/58FuNyYqEgBrHS5CK++sAsQ4Vf+5pSekd
WMrnhLiOUeKvV8jViLzgW2NE106QRpsnx0QNntffiPUUcvAwVeKj5NyfX3C9+v2rKs6POGwbr1dn
2NNrtWytiNUK5Jha2NlhPayk6d7zEY7uLZqJfyprecr2fn3uUBrn77EvnZX8WDYZsIAO/qnXaDX6
20hlJTQUSndWSXIqpKHciRxznS1keL8+cpdHtmha5rV/n/tv96VhA3pRis9/3Lt+J3d5/j++5/rd
//GdFnn7tkFHWNVNCq20MF8gJB3WLr81Vcm2ZNsMhEr923nTSpJtA3Fm15lRx0IUM9JqPiLCyq43
63HeJ+F0XM9SV7oVhvEUhiaF1TU9gKU0DabyoJT1v9oX84xGpxfjP+9YF0Lrk/7coWYfmd1lCMqk
0nRnd/mchHJ5Xb9f3fWDI1oCoE3UlP96yWu7L6gFmIdVVKIZ8XgOQRAF48jW9Ftogg9/nJoluJEE
4yI6aq0a3Y2jcTctWnYWRuNRpTXmI7zQ3yq8jF6JPfy0HmpuenJKxXmcehfI0tiMu0SVpDZMtg30
ZE783DbC6/plvbA+isTAMFXp6BDYWa37pABPONQsmEbruXa5sD4y9HmnqxrZWTG/sRSCIPaORGVD
L2iol864xf9UXNs67U6jE077IuriB4nu0XMKZ3jPxvCG7MggyZDZCnXRTzfCih3O5LgrrX5Ox4F6
C6Xlw0DD15NNQjllOWflX/zEmIAUDviQjMgndGtXaQ7312QJz+WECHy5uHyZSECHSKLr56rW0JPF
8lpbjnnsDYpuZplGT2blRngBzLcYB80lq8bo6c8dvW4hnOxC1MBlNn9fjZFv9YW2haAH2wbJ2HuV
Iuscs2W6yis0gNTo1/OjFo+beozFHWQE8SiN5LFGOPyesp39fnq5HLYEkP/j6ev5P08PVPm3pwsx
B9t0+elmnJuenijzrsNDea0bk3p91D7BZLGvWdmg/lzOr4/WcyZpYZsoLYb9eqF1IxZvaup81L2W
7LUsUs4Ky+0lIIvETqtVtpHN4Xruz5f/dq50K2qa607UNLxsGAihnhtHO+A83pMl35+xzAI+Z9zr
z8GAC+CFnPTDNFXXutN3FZ6+j8EC1EOmSH9Xscc92UlV7Yog7F6KqP7Z5Ir5a7m1DEdS64PoMgbk
kWw0xzXP0FZDL5+H3v/bSWPsF0TGcr2pK2513Sk7iE5SEFaLN0lWLNSQsr0zDFm+hemdLbX8NTfV
+CaU+G09O+McPRptkPjrczJYaNuJKKuDHgGKCAI7JeS1lXRa5vkU8wN+mPEzK9rirU+K5iLyJPPW
03w4iS3R02MYpE/0/JCgD2xLIdnLM3ko+j3+Ezr5U539jCqSdEWRfGiow7ejNk1HUtHlOUNvyEJ3
ADW5PlTb5LeWg25aj8pS6Yk1tNPmUiw3rifXQ8iDN6Z7f3C0PfOkRBbTeqKJlL3RkdbYG+ywER/D
WnuQc/1KNF60Dcv8hSmsvTqK+mayVD0bZD92Ru7sCTrz1Q7PZRUNr5HZa56hCgIZ0fAfNHeuN7Wp
VbuYCIYWB8o2nYlUA6+qkRFQZAkBg458SNSCjacpGStqlhqN+YB25V5qGCFnFsS2Q8I8G0BQPW22
n4hPAisxYCWFKZimLtTukQ4vvKGu0JHIme4IUaB7xnOOhocA1W0Yuh8aSTNCRYyCLqJu8dk17czi
L5XyKQuIMbCiehvEJhQfRLDeRG7kMYi03HeEu8mN7tmVPZuWAifBWG57pBnzPGOwRqjnqgc3HJ7G
IrikfYJvr4AS6446QbeKGUJoQVThKNa5svkryarRToAdEy/VySKw0eyKIbq4cHYSxRo3wBKTPQ2i
Q9iP/VsIZDvP6h92kNBUj+sfVSQhyYrxVGqJuCWVlr9Yvf4DSQX5a0N3NIP4t6PkSL6058BE7+9M
ovQz0OdhH2DgQSWzEcpn2gqYL32bAqSohB9mu4yl3sOIqIS+wQaWh/OWVrpyDpvYR3vUbOBDdndN
az80VDMM8JzbrG2eCz7n/tjq5f2U5w99bt6EQRy+AY+4TBQMqsRmNm7pTUU2sWZMYD6MbXLJE5Q4
RTD6JcRy1IT0BbXsyILX9IhpftfBdVrRETLtuRIa62eLIORsISXqs5q9ak3oEZgM0GAOm41LsBr7
yuDosu+rpxpEk0jJ+dF/u04wsh2sIR0twqm5D1wfQvRjUBsXfXhm7f6XHBWajLAIM/t5Gu37ZGBT
ZtNGrsYKiIDSEc9QHMFQkVRUPuVRj44rLD7UTHkWKgnh/TYKB3BAhs0unUJJ41hEa+ZMmm0TfcSq
kEfpkH+juvlhiMZq15aW5kmaXZ1uHmJr2hH3QixFBJIyseLm3raQssw6hGFFC3ZuJ4DppPygXHRb
I4ZDDJT3GEGDw+l8F/Hh5kW9tcaElkAeQgTmm36OoQmoRJrZWn+lbfBEK/5lotC8iRz3l24AHq/q
nKABghF5C7ylUdZ6+uiQ3D8le6QRxU6j3oY4TJdbCh4Qm8PxF3Fz7RZ9JxFZgUVH56SVoGY0gxK1
DUxzowts1Nn8RiEs2wUUc8JWrQjpuU7WmPi9lelUCzlhdeJBhObVbgKCv0MwYkPsqYLmAYjQ30IX
uMhz0++pgcd6Pu3hzdzswqHI3uDH07tNryvtRoDlpiWZ/3Km5FcxVq+WajxXw6IVQ7BJnCcvYKNT
YGFPFbKp5Hci0L2Nqrd0OnSBM5E12Z5KQU/CvDitQY5OIQ5uMmDWpNzoEGL1POCNoXJ2dvS234O/
6D2JW8AJtWwLU2FDEz7yLLuhX+6O16TQ/xqmaB+Izw4Un6XNOd9lQUb33W87mx5Dw/nVa+ZujnTo
n6VWQG3UviAfEBaIMnAYgxrNPH+AC+WMAJMDegPbN6vmjEENx+qE9onm9oPW4Uu0ZspgEIh9SwMO
JzK8UzU51lWAg9skhBhe2KV2iazP8lbdGNNuqurzYMaLI4RUrnl6xj/5XkjwiHVY3mIZY3wGNmjb
xifzhtcn7HJtAoJZxXdbtTLxn/WHVtY/wkm3gUsoT6hXH1t0rsWD0sJbyfTxOltmTjWtv2QgaIOi
fNKKwd4Uef1l1fm8c1L5mbVbQpkLr+hb+KOa+G10P3SPCMvu6DqU1x3KvEZKWItFQR8PYajiEK14
L5uOS+pm2zwB5APpECMNJZ6RPxCnJbEa9rEuzd9W2vYbZhmQVgROgsUBkd1Uk0994DEbybOrUy3e
qhYQ8IaaB97fwYcpgajJ+iXRbu+Dd2uehF9mJLvZcBxdPIGeCtpEOnCGpxpkSWsg5bNZlzY1bw8h
RblBhjuIVF2ILi40qPlDDzFQC3I4B8tp/FxCTVGTmEinovECtHYagiN/LMEqF2Mx3zAZvRosBl29
szdWkxFu047baEq+LMWt/YpUBcLqH2omir0ZATcJJ3Fvz3Vy+CmF/UnB8GfHtn/L1nbQzc7PMwLT
giRKdnRgey+3mputDhG9POR85XxGhMT+VcIRZ/oovHF8jerJPdkUzj2HemtAKtO+jiB1C+QDMIz8
VLgsYdknKLCfoRgkuJi721CpsFXS8K3nez1gP7lXiJXwe7JpAdv3Z0U0ps9I327MTN1O1LO2YafJ
bRfWDCz2LD0DC+EpqqtHCZFtX4bmeDCk8oBlj6Ighms2QIuPZ/TZ26v3sZqxsht2sw7nzx518+pa
2nmIe8cfsTgpc/KYIFsIfisDH4E5mLdZZQyELRkPbXyqwtT1cL8O8OC7O2oTUOws83mOGFfIgxeC
sVMQnOdNNbFTctZYs+C/bSdxaVqJmT7dFfa8y2vk46PeBTvKYBer4O1nGf2LGTdAPk912epbjb1Y
r5vtJq3ZBvI3mqQtf1gQsvOxY7qhAWaHOOGQJtxFSd8CA2E/XGPV9Cot/VVIGYJMm4nrXphSA2sB
IuDesSu/YtENgVXBvabWrw3xD975xP4qmIgN6ecBmtdUzCBEZ34wioi7JPqcg5j12yxcKu45BbMw
ZOynnw3ec+6GaM+ckfhDI/+yajYrDk0+s8l8aklQZgM79NtR3NUubkSaocaOnUi8cZlkK6kO16K3
qw0x8g9awXpKDC+JXiEobtJHgcZzzhP1WrjTw5Dr9j5wlUvYVuatqQ/xZBAD6QjPaPNXCsrLphAK
adujC6wxuOpau+ltmGlGMroEYOruIdGSq1BepSUvFS8hhOQ2Pxl4YzdWL577XnF3jYheEf7rB73c
dyKs95UVfVWIfjdF1iZ7g8wHJ7nHABTs06rZEbG1h4Oq+JnS8V2K9DgeUoQMy7uMBTnrM6PesFO5
CzA7EzxafdAy+8vK04NaFSc0vJt0FtK3O+1nXpQH1co/YgdJjt2jDzJ0Riq13tkyuFlx8TtNH0qW
xLsktrDVmdOd0tjVtlP7h0rDNtRrcOjKSAYUyxbDKfsKf3TFDsUC/mIi8XynR+NDuPymKOZmO+Xh
tAvS3FfM4KqnRoY/mX6+nYxPOmJ+f56Cs+Eovw2ziDytpRmQUemyuqc6AWya6n/luSNP2UejxC9J
FAqfLQiyEG28BUZ76yGX+MqYHHUNwZE9XCentFjzTrcpSixou9XstTXGOJUVKEukwH1Kex3d1aDX
3oiMmREVNQgTnsOHmC6euwFytfTU3vAQEgqiL1Exg7MjFFyqNUGiljcIl505/LDdkC6Jz2P71FZO
4gHFe4G8hZdmYXawRkA6PKgIJrQv0zXHXV6pA5P3YzBP26RI2Kba/Elz1R1KxfzphoQERe1IRyES
tyaJYi+d7fI2RyL3zSLZx5MKe2qo9nFpJltjmDp/MAvpIZABQN26s0/C53vq1ltI3caPynCPAM/s
3UxGop8Fxa8ocT6VtvtQwepEafRSs1y4X/JWdXCmcxL3cFhJiSjsBWRkUplgiu4n7aWbGImwot3p
ZRVAzcDIaFMm36dWpm3SAVi21ljxjXxBoh3oR+mwagwLX5Qsvcig/R2lWuK3VnvvzJjmCSWgFErw
hTF4bJAi3+ziZAuPSt2Ng/GamXcZMVjx+G4mwUPsCBi7OPNzShVbyAwpybfEZtsPKmjD3azxPixU
1nsZcPuDjowP42yl8TGCP2cLxAVESZJCpeWV39GjZaWZflqwuTcCAe7WimFuuRgi+ICgkLFn4i/g
SnlYV0OfXIbWKyjuLB+78piActoMmq/3iXoKmvzqgB3FiN2WuC/QLVUOI7I7xeAHwuFH2JsumigF
wYz7oQZ0cbE4kadlU46NyuOUUtNxar9MLPSrKGtG1IFnt4nPYe7MzHa4PFs9xKHS7MxSM4Hdqfsp
YMkfmlN5bk9ENpiHISwuQ1h/sRZpD2pNyDoxh/TKU7c76bFKXOUY+mZK6k2n04RorbtBW8RLdQLy
lTVZkGhMSBXrCrcnidZ6qhJtF8kMpyqpSjtC3uaF5BmjGkqebBtfim5OdAU0KGB9Q9mlUYqtOuli
qzfzwSlr5s+5Au1dCHzD0Ijt3r32WvWMyRkJqPgyNYuPUkHrxyWnllyvj4BwXDZ8WeALLUQumKFK
kU3zsx+Ce+k2+Q8AoIdgyb+IrSb1F92ipmBkbob6kKUZGZLxW0My0YYNQrTNDYMikWx8NJQ718Xo
YLNt6Cm0eoH8HC5DDsCHeFp3b1S9h6XS8vhEDCzrxEZVdBygIfYlJ3kpzErdZ2iONiG10a2SbaFk
8m6wbO2uBM2QL1hJXACgii0qlOWwGRo99goXy9mknZsgNI6jAxZgZv3d9T3vUh1SXJvgsVHA0jEb
fs4kS+wVo3SeSnogdHruBNxW0mR6Yu0dy8Ijdq/O1YemdrvZmn7Td8VeQLbnXuZsRhtXi45F97sK
gp8KjqnnwAhf24q/xhkLgOLjD6sICgzjVEocJ6DKqzXgIceMtJ58RBDV2t6YKeWBeI/nQMDL1eQz
5SUQAyQXPQ09LwumTS1ID8zfiq84W4rytE0mxlONf6GdNDeta4qd4Tp/oRfG3Gjnrygqzb0Wywfp
ZvMWhtZ9rusDHa4x92SS7uMWnGlpM4bb7LZdwukdWk5lyc7Ohq7rJfyHBt3I9zAsbggB+ovWJl4d
QNtREQP6qSIO5RDb1Htp3vKRy0u07I7BBibuUENIRTtr8cRIaVLh0pIjaOpbFFHWNYzci1tefBG1
BvjxMUVAEdeerljlttDU59QN+21piDtDVdkyGMahHJvZYzwZ/cydGEi07qNSo/uK4O6NCp/Ca1T9
M83q+BJEMf9Di/bn0MAnnmJW205hnDRteClpyi3/B7YFJIDz2Qru5pQBcmYJ70et/czU92iqobO1
gyXf6UdOuC8hArV2QgMJMBf/K2iX17Q1fxqo3jxHpPqpMEWwL1p5kRHvxjC/N1XjlmXJ6NdqLmg4
GL8Yryd/nBfBbB6fcdcr+DdVgHPGD1WrxcHqp08j4zcdZsPaZZnFOGNMvlXP8y4urA+c9bs6abJz
FrIAaoavWmLBnzSHBXrY3YGNf1QfxGixCGQboGUZ0xty37J3XMiwgmm61p8GZRkSwgaM7gjD0NL1
xrNbwoOkw9o9JX4wNiNoTAEFKOSgme9U2TIwXlOnDrasKmibi62rWHdBwQxsBjAqqyWUJOovZleN
OyvV+MQRoBx3X5q0832UkLdLPDWRctFGy0PiKRaaohLeF2oPtTPO7mTtEott2BNMBuZ/7Ag3Oifu
Ia/Ln710N4MkpTonbOSkBJp1USA/meocesw60BQybfLNMLoldvU1OCmW7MYKT8FYH5LopTLhKEs3
Oc+OQJXR2idNjrFnBTly136JdSaqjiqRnYhmL3J6BGar90wLyKeNhIqJewqi8XHsIixEvUMWplbE
m8m13SNKH1A2OKiRjlyCygT7wCKhwtQ186KME3R5fZgOWsf5qo8fE2VIz001fhJ9KE/50KgoJiBr
jmHOUOmiMB/rTVUyys3MB149CjoiTWPtXEY/fLVyPzYZd06UKlUwGOwAbF9BFBCUh9JM8yed3ZZS
2CHvNgmoPi98tUVkqtG5dnCw7l3TthFLBm9dQ2UAyMboN2w8IMVX986y7UxDExnjxOY3irP7cZt1
p5byjZ/kMoZjWWX0omqkBHNV+NRXX8F72D4CpeYQZd2vBIQmixAcryBG9zbb7K0uGf1hgYP6Dpis
ZylVT8GroI6ResReX24NI/KwKmxNgzMubBUS/JYotpQiRhxqFrt1xG6sPqutZW7Z+oqzp86DDfcS
M1tA+/ggcNu5Op8tnU01cUT2iYj/6TCNAuUT8euhkMrO5pM+tHuF3a8v8ckjOTWf9MU/UKGl8Xi/
U9y1ypuc0acL25U7a4qlnwzRAdnXUu9N3XPd/XLmCVZTMF9z3SQ6UX/V8gYAWLIrUpY8RjhXrFSo
kVYV7saCmSSyyRcQGmnYRlh5QU8LOJVOAzy3A94du55bdR1lTGrdMoreR1sfTlDzDnNFKSpD4tDE
gw/OeoZP+5w6u0oaI/wCSMBljJ6e+VDdEq/V68Rmppe6iSEPJeSVjypre5GOvjMxNsfuUxgHECDJ
uHQKN/E7LaYaxocFWbS1lw120VLGOIJ5v2TuuMuM+rksIb3QqnjFlVURHiQo9NfXBGOdXzubfMyQ
UhF05dUGU1kqC8Lbv+x2nGGkVSMmSwyD1vRLDD2vvd6D9qLyGgVnpt7Gn502Jp2VogCZdptyKoFF
pe57Llz+I0IWfh2UL6HjEmpjIzhaiKhZZCJb07qTqBX4vHZ5h4H7jVY2TYMBoGuJfDLFwtcTDuS3
k8n0nGbvDlJrt38yM/G7SoyEEhW0g16OhzKtXYqeyTZUFM+2infN6vHRWLHHUCB3Q1sMxBMUiMss
rOKtzQ4BlZlCjGXKxteil7qY7n/GRcqv5i5toUa7jzAEu6n9MRriQzFmaBHTfNP6+k3Cd/KweL9b
cf3i8L4mNDHZNCOZqBhqyZCSMAUxhKKnJohXRx2pDS1szGpGIerck52v7mJcS5QmToVT97uwnQu/
sqpTajAqyaQ71zGgnKjglWQ/tkmgh4/TsKVufCEH76qxucroIA7DXVE3u8ClWG019YsVFqXXzYxR
gyMZ45Dz+63ONmJ2teuMyghtJQMnonKl7D4lBTC/zgdtMw/RSSjdU9MYoTcP4GyKInzEhP2rP+lF
6AKgI7nf0D0dCNbGzcj5CZyNE7FDHKklBcwi/EMxT2jlsW6Hk5IxoFtGFANbLP7K9XJX6EO8h2Bw
Hxg0s/CNHENbO1oFGieEj55sM951tvJb609OtEdT9ybULDnEw6MwJ0prssv3Rng3tWW+K1piNAMp
9qUpfBmjAM3CXEdHbe5TnLMsE3gBLF39YjesHkQCmlzRH8s0/5Bz0xEIH3xReNK2VpUc3C5iTzBY
HZiLFqeekvu6KK8hssNZ/R+ezmO5daRZwk+ECHizpRXlvURtEAQpwXuPp79f8fxzFxMa8VAk0Ogu
m5WJfa6bbcNjR07DNzl4+HujBGGsIIMYae13YTYAddRhs4BNMJAK1OqwJq1t7sAwL+gI0qcHsrt2
yk6UrlyojGw2lms8TKXzAKyyuiET3ak84HUBLJcakfLezTldI3++H7x8q3uIw6fLUTc8DXDSD52E
tdM+gggEK58o7zDLSr2gXluMPK9B7VG4torH0HVvwt77LZidWPdS51QnOietRurkgbT0kupZ7R/M
Rctuprr+rcrN3ICB6YAcZf3RdzXnEHXjGmmNgoOO9JG1hH8AxYfVMt3raVvua6MZt/oAkd5UNvvJ
fYdfx6VQan/nOoAoFRYD0nUIdKdLpVJFLpbqoOc0gkdOhG/n0V1r2O+Vj8krlt82Jb0G67FQzXWf
/TC/rTpPe9UHFxkuf14nfWpsRntdwSK50lu8/TD3dDl10pIeXVJvC5Zeve2IS1ygDUpF1A3n1Nk0
XWQLVJdFNHfmLIjIlI1UTnJD2Y1Pq0az+nbrjHZ5YDi8XCtA1jnMULE0fLfiZ+Od3tWItaCNQKkA
v2ihspc/WE1e7ked4ldMELrYfXq7uEzDlC0hbGNU1BhHILHJAoMUwzo17b6NnZgl8yTdL23HN8ft
PTjow0cQpRxbzCnVwHI91Gibmymhg+sogRaREcLBqyBEYq9R1Q5R3C0owG1T2FBdRirB68JqQBd1
Yw0OBZd2uLEN6iBF/GZRZCB9mlfd6KQbtYGkO6PDvM7ruWTmly5TVVF4UpJTHiE7rs9Tg5iGwxGP
zDW103kD8vjgLIweQagHV2x+aUpTLsKBG3ahhqmCQl5pJZo0FayykqJr/nADLVGP7mz+ToOHicH4
3O8KE6Y8fEI53qmTbFsCszh3N1jlHhbm4hW50kuGoPemyipUWCfqtIn9gH+LNg54VqQO0rXtGfd6
WBTbNK6oK5VP5iCY+A7vmI3quqWMoDaNCmGBFa0gdLht0+62g2c/r+oGevvl1nSh4haftCab+ci1
5UGdIU0oEyvbDoZ737vO1nezA5Nnaxsylru2r2fwAhXcIDWgQMeKPyw9nteaVvQ7K43eEB64I19b
eD4sZRPPJ1IoBuPtAZ5G2MGSdngpFlx8YakvlcLR9qduN4z5xodf26eXljjFLW0T2Ix8Lq7oRb6B
2Tm7olJLWW5CfogHlw/Rc0RkuEoLBhi9KQsyf/zVcuKtRjffS8iuEliAN8k4P+P0eOZJEu9cW1fX
2oAMoq08DE752YkICpyQEA1AQID9+pu18FG31mlLIYfBoXXnT0/xWL5XIJ28aGsN3bBF93u5Q37o
IfNeQtP7beJJ0J7pj516D8mkr20SbuTS6TzFDkorygny0XFdpDTx2pao0AQTqU025Ky0N8wlfK3L
cR3X+tMCvUnuu4hlvKmRP6/IDj7lMyyn/xhUjwcQHtwm+wEku0c5KoBl1cJeuhsgrQ+wKEFkpaaf
tLRvaa+46wTZVoqN7tlb+l2G9uQ0xPvSJ7g3zYVBlhFnSnrHVuzXii/DLFr8A8iJlj5PfTIPSUN7
MY/nZW03LgkU5bwVio2r0AybNVAnTktJJppX9zON8ltxAp2Hlo1x1OOCQQUTdmtjLpnQzg65Ujzy
NNV1R40JJB1tlRGVR80w9yqCHi5Zumsc+7i+b9Lka1E58r1TP43WNK8Isi5Qw9LK0phxtsfypau6
cu1GlbJp2ZyqL5OzquftgJX99It2y8QflK/ZF1S/mL6eaLRiiEfViBpVU1nFNIXKPjcPdhE9Gv1U
3/vKQIqejD4ANB/dSq6csbBi4/lWuZ37pF27dgj6mFKQR3eP9OnRHMJpPVkF9dn8DuYorys0Zjlx
D3ah7bSGfnwyAl0aqjjaGIaBSSeQ2S4j05Ua0Fn0bf7Kz8LIP3KdUlCcAiILzYeYbET1iShdDf8c
WdF958GubQQTlKDrWDfhqY450nNWb+kjrAYf0eO5/8rNJeU4aSaYIS5+gQUqlhEO4NknYuZoFdP+
37VeNFGFnHZ9iZSBQvcfOAWQcY7wcoCDEJvRoxFedvfNmDwuFkMf1+MZa9++ozKZQjOiKaJDZGHT
B1+7Z+BGRAHajekt9wkMV2twd6tlWF6z/N0fJvMVlpgNAw7uGvJ24m8teu0tFzZ/MsSspZqTAH/u
rPpQN0xUlvnwoElb/3rJduwYq8YpDhopXVORfWnomqz7CAYnBN9IXNmI+dL82JB2TSKa0Lnd1pne
+oq4roP6ojQtZZt2xr7wugPl3md6/7/o435G4fxmVtmHq1YHSuG/jlo+jbXBCJqTwvNT1samSc1t
a71pjpPeeXb71ISP5IvNVp9AIC/2g2IxGAyksaNrSOnDoy4hh5f6nNkgYMu8PxoiyXaOq6ADhWSB
BhwAmMOkazXbKs8vUVPtga+mP045ilcpntLOgS7ARk4mNvK1SkXcjSg0edhCexh3DfMhGxvWobWn
4nqYxSC6TUOD+qOgIRkOzhszJdcGB+z0ETt3tB/rUGhou+EJbU6ezhTV69CrvqgdUY2kR9x6xm2B
pVFgqJihUyYyMh8a0ic0LyZiZld9sCd1WDtxVG2W6BXqYOpX3lyt4oRUhlaxNZD29cVTBTYmE6RE
G2qoLunRukBWyjOKvxnOE3emKhXV+KXYME+5MJGCMSX00C8zbMBeWaZrcwb7i57nbnY6faUv1G+M
6l1RuociRJwA2NKLZ1F4hxUU9XPb+UQl87Gt9A3AbX3XIbO3qVdhMgDrpxRDRADzjEF2moWHDkae
3qW+PaXZG4CYNSyzsH9P4/1QlPZGG7u3wVJheg7RlV7ipySls5u4VA6VtgWcgErNENs6x6XY2wsj
1bpRfegaFQbIywave5xzMAyJiwOO3OYyqiG2U9dBJMw3ZehWa1vN4l3u39dLLge1J5b0lsAwrfd4
uFfnGMUiy+tvxip5i/twF1PYXZVqfxnM+nlg/BsFX1pNUMSN6H+gOgZaPSra9aLqnJEJAalKXUhm
XO1eMftn1UU1kNL6u8P0Dh/z3iUnO/aWdW1OCUZIO9FRvc1qnOiQ6EAYOrXG9dNdDI07u6ieetMH
RKNWtzUJJ73HdivrisWAcHY0dl5e/k0dsKaiWX463VtbafNOxn+n5P6pNKNtHT17eupDbw0Bdqc5
jALBh1Uw2ZNMxZOHgBOcguvJzrINWqHPEptC+45W8BZuMWOyzZtJV05LAmfOlH9PIB+HiUbV2NDG
RIB61dQ1V+JSHa9V+1Vrm9uyG6vdlW97XgBWjVNPkEShv3IswmVfZTpWn9dFmb+6YVrtQ8fE508L
pWaqbZlhPHg6VNgaPDyD6afUawiF85bnAsW0vjHtHtiqnZyGpStpWlBOzucGnlZ1CYB+f2AV4RDq
sormtHleUPlaOaUVjC2qgS5VW4ipAyvt/+oRYVRbH96gs5tvHCCS66rXzJXmBcNUMbmU5u57Gz0M
wlXl5nfjVGPkQ8q6fZK9uCO3Dt9v0I609ka/eZayZNSXN0lR7d0Zfdk4+tHK9EIqbcxA9RhWammv
6/uQinoHqygkGdka1jqTMV3caTVR2Jgm78vKciThYNa+c5Low4mfPN8EkmVG9HJmptjSx86sDkYJ
ZNXzPxJmL9BihSzShOe1h4sb7UH4lmJ1bdjwlkPEbG9AYvhsr/i98WDxzCh4gDR6i1v/FzPxRwfi
PZ6MrUkFf66LG93YFhkwO825oVgyoUu9jqCRLJzyrqKSylSruTKJWNZdm8AgC71e4mVQLebJ+7To
dICKH1XBUspmm3mAiUO/um/zem8Xw4MP3a4Vw/o16/eM0D45ZvfhAVZAyrJmknnVtuiCUNpeahp0
KNEvWUMxrT5PLmz9kQ6SjtYDCoxvPpoVwCIBPEbS+Zmhn0AIIGJ8OMZlpBcbJBDMQe1vxeCHX5BO
xynImKLrPiIwalB+0bNGrWslPsUd3GMR6w30hzgVj3b1mECebVBoDTvz1qZy4aFvtDJskHa23z9T
zqYv3j3a6lfoZbSKqZ9Yy4IWYwaJW1hugFekbJUKzhc63Vj5tZ5huAtImafewkow576e9TiAYI/Z
RqfctIpCxaDPDNI1wvpq1mFHKP+gUDj4WfyaVpiHLnZhOiC/nIcRVXMkzhPG4za2m9+2JYOP7u3Y
1An0IiZ9066i2wpiAY3ucRsKRpCi8N4b9G3blNZh1yuYIE2BONeHp0xVLNT9Soagi+XFop0GIip1
bojT9o4235uiibzce4YZH1LPOIRzSxLoRcaG3irIobo7tNnwVpAz0WihEOJSLwHaCfkbGvfUUPe9
6XxaC2kTgjArEOHg3Drlq4767BYt7wHVDc/Ypn05bXtkpFdsSUbUXP3JqGkOu1QT8qHZdulo3qOM
VOgFbJ4J29ZFbgLCjAWMdLOvGmYXssG/q8yhfbQBsPl6gvBbBDq3VTZjmqswtSj3idqIFDLuw2+Q
SgvnhM1gJzm94AG4FYMEDpwSSgHLMoOpTD7HTBwDr1ipCWXmBVVN5DhGghZIxcH7lAy7ucPRyenV
O9zrmtP/2aUuDfI0QslALW7bvt/G4wIGsDOy9z6P2TOU7JJe9Zi88T+BEVPG8D5iAwEybYRW0a9n
YC3dkaEpLLHSErEwMEONYT1ry1NTgiWCz2+ljxiWdHypHbCZeZg8jyUNR5eulGkT+rKDo5BkAWUr
AYdTcXW77s0FMIA8e/fB6C56ol39hzYrR79SXjxTpfrXlwr3yCeNyQOIQgMZv7QADRj/qRk2xk7j
E6xrrhOZe7oopNglutk59OZmB3WJauwTx0M/hiYu6NFoawIMLYoNsuntJjP8h2ogfcTlNcvFtVX3
uzNo7zsWvJpSWRsdgBSTzRkIjdvM07b2HAImLd3NYpOj0SppLAOOGbR2mfFVb3rmGldIOvx5s5uv
qqG6zWIIfseu3pkV/PQElvpa0SCT880DIw9McA+kKp1ldC/wjT0hBPcOCVCAype9IwJdOzVIrnxQ
qMG0WG21mNf1GAncoX5RFPOuk04A3QbKBJADMdgX7SgI/4LegUmsQqMD+d/S9t5123hH6uEJIBRZ
DQUbw5wu4IJIo+ybwnHpyamXkpau/LRs41mgbn0LGf6EZglDt+5IG92eT2VmB1MCM8wYUftQd2pH
49x1XsvaDgozDhSUwhk2Jn2dn40p+1aq4c+1vOMQz3cqvtmajWAm2Mjq+TI3X8rofNmNfdcq2Mpu
vuh+dUw77eK5KfRMHbbHObamcnaa4WeoEEno2h0nLhAx8qwcfuq2W6dT/KzqzqErgYLkWQBlbiA/
Yb67xPDKz/ZnrGunppwvlVMEbd28K9EfyZZd9y9RFV9EPD6VaFAFITb+GYgVRxo/zfw+w7OAtMbM
LZfGSAJYmv9mwL4++vaNyBkkgbuEF5+CXSmRfBeFqzpFc93osvVSKo9W7J/lj50FBWSPqZ0UCv4R
Xmk8QBQNp4STQiA3XvQ6D5CsA1xmvDMYK231C+DDlTqqH+0ynUSI3ujbh2V2gNnmv/L74qvfMajd
2QzkIxIl/TLLJz/TL5PTn5Km+jVTemgKvMTGeIEy/AQTwEMmoVuRB/JaDJVonxSPkeadoc8I6nkU
8qogTCW5dp+LJf3SgGgX04lo6tJTWnNjnS6nzvSnc5afS88s6ujt1EI5yEdoRbhTDftWq8zAmftT
B+dKUbu3Sb5c35vY3lmPHKCbJdFOeqO32pczP8Flf5S3GMZyaukREp28lhZXEk8npOsC2wa5aB21
0jvHXfcj98uhXSMU+VR0Icy3+d2/5WPBJ2O5oLv61yB446YnraJnV+kXD5rsvl+gZR7/YoemGnq4
HIhTzAOl1fY3KzZUCSa+dbn0SXSB+TWkaMUwblg9ocga0BwBrm8PSKih3cqXMO16F+XeXh6e7IU+
a78W4/jf85QHvizOZ0nbGAb5VZZML21GH5rNIJtCnoD8qdrlgE3Gw1L2TxYqeNe/Z4mUpj+lSXNb
t/gIYaNgAWQRyDoDazkmkfmm8b9elgRUaIL7KTPPsoa9zw505HTnhyavjktqBkXKYQ7H/KPW/qD8
PQOzOgKyBCMW7r12vlGS8tiOWtC03cdkfQMLe3N8Bqe7lcHsla49ybNdQhaWC2hRzfEC+QbmcGnz
z9OfqlDvxM+bzYb4rxsYGUcMcaRzkZmErwbFWnSjSOLqDPk0+VP5b/SjwBfZLK5V88/yMzXG12IE
f56kiJ5ylXJ7YQvPWoSGnRpdxmi+EJauGM358BVUZEPjujJycVQkHywItpYUvSDwW57unYF3BRAj
/Zm6eVyU6dKYb3NZf8TRilVBBa5Tv2J9+oOSP9B1vl9JA4DX+3kCPrlEt1rsb5AxQdozC6Yhu4Ms
YGMo7GWYmwfNhhVNC0LOh3w92itB+D6axo8Vg05d6gc/+neoKEDd6Y732ei0rMIuvJRj9yN31iqa
dC73SvdvRfS2/8sVbT1DwzdEXFaOFnpaWQ89lMjX1Uab4k8WCgmZckp/5CFeDwoHxuvz65I1rXc2
echjWTD3wxPpreOsJ8Q/CcTlLlMjnHGEIlemmb8Awr2kTXiRB+ywmUv0YxgPf6rGnhExmOlL9T4a
x792yYOkZWDF78tdU9LJmmeMQxm4s3LusyczLt7FBVSKgQuJj/VOLLdhjn86NYlVnmVojoG79vgq
BpMIBHA3Tv472Kt5hvMFO9oyr0SvcSMmzGhRb87bk7ccxMDJFSZJ9ZiEFIdZVDFJcuvdlAZDcUDb
46TycO2RcxtmxNrxm5lBC9KZWKeQ881Wr5aL2o8XJ9vmdv2ZzjM5L/ejaVagZPYWGZ+7ppv+mG8N
KB3jJIsEE3Yz+/mXyqIz7ETOP3cU1KI7s4kuJk6UklNggqGSoRGpQGERG7M/yeprSv1TlBc1jVFj
sY6yQZrZPw+3ugbqmN9its6kdmefRMmBNZbyr9UvF7GQYh7kZ6Imgfz/tC2MF1sb36/eRYzb0LrH
q79Rtec68z8r7I84Beqjsdb9MKF0kv0l30O/ZafF3t4PmYkf4KAbptP1T2Vl5NJ8JoQAjL5gi4NS
zQIwJa+t8wH98xlE4REVw8eyJ4XXwwCeVAxxcytbLCnUy5BPf0V+WEz15E0+swmc7hReub6wdvHe
StJ/LzWJQkhW/LbVwEfRP5L3yWn2xVbNRvOcgJaLtPjqI2yNdpb7I7Ys+bSc+lv2aMXjk6Wda/WT
JMp7gCDxEukOvXSeC2p/N6EJRRxLIN7NYSHFjsotOnA9F6eRgkbtgv5IOuN4vXMUyJjLwKmwSXwk
aee3EMHVnJ228OiYA7+QtnwM2tUEyRmTtaLU++QAWaj98SQ3D2HjXxlSCYvzx3KZLmnMnWX1RBzR
r3RdeV5s/3x9UQ4t1EvgO9auD/yY3SMvyZYjgXhUtYRLABp1XZqrCc+Kby3a1WP/Z8DyIOs31F9V
or3p5Epa4b8gGH+hBY+YsH+uxpqW5mqe5lMs1yBHQb4jpYgyJNqmrrqdXOx/36v7v6rLvuFPVVXd
y8f4nqatkkR9iBZsM0/HrTPIbJM7Jmiebb7zaqDlw683pTcvXU9Czyp4Ee6ldZY/o/swhHsCPy2r
lQ48Aioeqn5SvOyV4ZRV04SfYiPUWLyZ8xwx6idBhOzWOg0vrvOhqs3rf6dVPiWb4JE0ekamITMC
XSHPQt6uDv1NMSf70tMujske745iV3WwR5lZbyPNfuDTA6tgg/RRAJ3eZ1pqFzFcEh0ClNJIfLPB
4ULMbTRqd5QzPrXoIFbLR1anbb/E7GVNclbc/w+0xFTJ4TSy9Nai9y0W2df/PYkuJq9OQOj1f25V
cPzgShsV55xDJpT3CUQw8UFsh5ydXp8fY/ABsm1qn6hNS39t6p0hD+m/l2h6NrXxKOt4vWtN//Sr
lz5LmA6y72X7Z3xSMaZfvvKihGZAjHt15FRume2G2UfRj1q2XGRbpyrhXa7ctKW+S1UETJ07Kpfn
XOxzNE2vRTt9Dr/I3EClA9J0AFMQv9M7WslqTWZxVIbqzvRRJiZEWhhuaZLw3lqqXyqA30Z6kKBV
Dh3ib2QONtYnt67PN6Od182EU05zUbX4w65HKsWAMBe+GURNkOg49ckio/Tu1vJtWrTQeNUuraJe
KOgXWf7WEEWEeOqyceBDN/ZDgulfQMhhOu1ub2rXu5gvi+eCw2keHOn0atFtrnvHSURbTSDog1UE
tt9sFnN+SJ32R5wXk82B39MRzdDB6uwAXddTjrPVTnPi7ToGJmTX6El9lFQBrB/qaN5tQ25y/c5e
iz8L+x1tqpPsm3/3aSm3OaRH8gJsBZdx+J6U7mOkF6er4LwkUZDVUlikhEiS4WdGi5JnWSijkrhz
yB510MJi/JVCREHHgwSxKvyfYupHbJxhxU+zagPUMc8dwypJMKjLCSbFi7589zoIZuhArsFgH+Nc
5wQJXOUwEqjrbICri/mfe5Hd3Br+sSv24imNCtpeQlk+sdElQcEJiDPoUbcxzO6VeYGzxIESs/na
19hW31eTI+Zh7ttXTYuvpoIM62/ClDR6dYZvAmMlvnUZ0su0yls8bIP8oKrQvOJl8QZJgxmRc2PT
HpzRxhbjaOCfw3TeRyA6/dA5OtT6Vgzc3zUgM+LQ2CaAb5Omh7etXrWkeVLNRjDz4vC89ZSsEkg7
SMY7yKuKWjmXJJB0+S9g2k9uYv141dYg8EMN45CAQhRD6JkWotvOrx+Wv0qunD3jI26LjVbCgeXP
p7ozCCljQjBMb9U9KHBseoV2cltmMf81wKnpki43C5eqZXUQTwCJtJNc0ZhRhBfOQHZkj1QqehS0
kAam6fm3BfoFQBa/vVf9KNSNeA+CH7fg9AAfYErQbAgU1mMsdxLuyJfK9co1MpmwMXIbfh8wKske
4rjg+veytnPo/w70QkPrKxzT99Ldyl9ldhoY3ALVs+taMcmyH/zqkHn2U+c6tHrj6+sR2fQ49jTS
UFriXLZk6m7279+yJ0MJTwwnXJabfCxP1yXB2ctjhzkduh0YCkN2nlLeM/oa+Ch9y5W7rI78NPoB
KBElZHQH5W4Z/wnE81z3U4hfNfz+SYK8PPKpdOKsRj17Qg1h5RjMGbG8dlpAxz/9yZvahpLw4LyJ
y2xqHNrUHDOSIHaR7M1rFJdP95Dcg+LGXIgVNkihOhp0fp+8Xne77yGmIGcwLJojIkn/3Ec7XdSI
HWoNdyAAd/L/M/DWvopu5IDP5rSLZ8hWOj72ah5d0pHc2QGXPMjvctpHMk3XHS8F7S9D9Xdpj34C
CS4bNJBgBwGBryrfSwgm/iAv3deuDpyU2VBzYqSfu5XbKCz/3AOZ9Gdn5z1OCrQGtcEV9H/qDN1H
on9n3V3jsWY82Ki6cczhS86BnAn5qentj1wBmz7nSIzLpzwV2X/XR7A04yl0FVJCZ2/CEzFXsHjL
s5GdJPsGfOG3gfYvft/wxZAtIwyOdM+Z+xFvJP7M9vJgBo8mt4IHl3gAUPnBX1oGAchYsB7y02iM
bYb4mcTpkkWpFXk9hYdMoW9n2UGb/AvzU98/0P3bdqBrw9648/B0ozuejDYiqx1pP+AmjPS3qraI
zt+pjrKReEj2y3X/szZLnB4YZNvLrpN1cipKWPwn74Ey6IE2xRpa15iJBaKLOgloMj8pGSSwtXCr
Zg/iPSUolLi+zCaERIBwq/1Jcm/xsFI4GdagqE9iH+fW34Pp3otplYB7SA5obh7F6pZKfU59LWBu
basOKsJGBM62fZsz/45sB+HGvzqIfGDbIqcG4giOolWrqgzl/wusEnt5HBnBkiBYQQrCYreXVQbb
HuJwnIRrIqSfqrn/qPruVm2HfdSTr+NDxRiIYXNT81kUa8wh+XSKb6evg5L8jfYLNqX9DsFF45lD
pcB6zeTFM2LkMYx8y6nDKaNnENTU0xR0dWekbdp0vM8LVO59kEyZRZZboe5B1QNdVIHkDz/yKc6E
oAlA4QlHqrne0cWUxGb7oemB2EIg0SdFSwGFdo9ifWzV+UrSJ7ksJpuOPtVFU2cl/PBt9LxXMfZi
iKx2epxjABsYM0VlksPyb8W4QTTwCwbpFbZ46u+YyzH8E/fYev6nN3wOEXaK/dwDPBlU7TssP3og
hGGSPmctxoO/kEDezPPVonlvEhRfzdKC21MAwmqF8yrJpufbLCZ1UhhtCavermm6JO8KLBoeLWYJ
0wg4go7XGAvAOEm6D/HpZUBOzJ/RtQcRR1QokeI1nSmScQcNHbNOWiCPdk7bQFPpwwBNLYHJjNav
URhbBqkPijt9UqPrG0p8bv2TqvbWWYyD2JP/7ApE+S+KBrsuJ07sTa3ZrKd2pzLCJrtdn0Ngnyw/
pxNB8ltPr38kFJeffLR8A1iY3dDYmwUcvdSlOhUdzRwPnlMVdXGmfGziGShsU4KmDOKM+An2pm6b
DNfA5jh4v1djAdTnPm4jmde8ZtpXy6IYJzgyjssU/9T1SraXOOrRcQOCPtr15YN4GChkj4M+XBiW
CQpEby3zKE+/St17hhNpOs4XGDUZGlzuqD3/tnhoZEt+bKM9ZxvLtatby472veJ2Oxf/WZE6YhHl
bTHFn3LeL412WjL1S5324mgXJKSuRk9Tm33OXLqYCsnCJJsVB1fGDuQmJeiLZi+pmPgZOWEwjb6N
GdrV/zNBciCTSrn4/Va8kjzQ61oMyYIsT/agz/ZZQjd5Pp6FPS1/pBILRuU8Z2yS9qK1gJey6KJL
kBv69QGE5T4fpFLb/yUhVfPoWRFMgsSvElCPub5XdHcvZW86TudsKgIwsWcttJlLyR/owu31ZT50
+FqPja4406VL9r1v0gkz/uTXFKfqO9XLTBXPYXsDs32D8+LaO6ANfKkBrxWh+ixfIUV5KeCn6n0/
158SJzPLHCyWewb8STrUPciVSYzMgHAABV80FMeS8j3Fz2eAaIGHC7JxQZD6bdJaQR+cFNRofywe
j1qD9a5m5m5THG9/I9+4lMOfdBvyyJN6vuQLkGj+quybnn3C7MmzkZ7H7k4dlLMZH7vfxvVe5Tql
2mdo7acGOpAPip3pryc2ihh2Zf5Tw0FCxf69KDcjtkEqho6RfOnmUxxxQ/w6RPO1V6L4+dE0DuON
p+hnea98sEeAalMPlTJiVzOU699kprOTO5OmRElKI9dgefHBj1Es5PXFwfmyj+k0vXg2fm/+c2mp
yJ3MkY0yBSErGy9DQEKT8xt9TVZ0l1fZTi+HS7Sw8qyRrXaPljuDTqdLq3/bPbUDhIJ57CWPXSqb
jl99V+59zp6vtBl25e7OmL1t6xNeF8pZFtwcp/tC8TYpxlP+RJ3Q6wIKIN4fFhBmoZS17JgQVyLX
pBKKwj3DhLP/fv29q47+/DpT8oAL8a0EEdyy96eFkiVRfc6OGgADwCT1Iq/LnyRSTvAAvDNiBW3h
tAIah/tnaBY88UnaTwzta557kQdjpnXgje45qU5TNH3ISqqOcw+p2kYWXG4h9dz3evpN83/vbBbj
0qoATBLwvQT9IALv9bzaynMaefJyp/LJapE/jsAy+5asTwW2nAY0hMndea6KSVVGtZ+KcloXLsUY
lzJl7lHaZiP8b3E7xhJtpkdci1XjUlSzPUBPfCM7S54g2E1cYXdnqt5RulnNBGyjCCAOC5aWukNP
AWdQN81Q3UN5cdKrLKAkTxh40AzjKGkkMOQTHuZtjHMqyJgBCUGvyaaWqqcZFDrzwcyAXXwtAiSR
/EqNS+qHDCNfyxWALzbtfcUoVkyOLknkfzGpLTN9A+3vxj//F6vCsHZg2GgvXy2703TVwIDHKGEm
ZcF0zhzxnh0d+sun034MCfnEMsBgO2qXstgxcvgjJXN53R0ZJy6INOmuSeUnnsYTOONV2Q6oeGZS
sqDXwbErqtuY8Y2h33YEA+UwnuTt1EWP5k3rqHCa1UcxI3GcPEK0QDucvkHPycEyRne6Gf8xKYyX
H36ScToYirIVUzgQtAG9ik+UbTXuZuIupXuz2NFzBRLnv2jd90mt8/q+BdvGVKAU+WmA/yUIs696
3BLFkJfrOV7ugad/y4bLCLAbGurNoN2KLZHXlEHFGrmbxiHjJMIYK/iqtPFGzpNYYJh3L6qnr5Fc
eko5i3NOGFsybR/N+4oNLbtUNrbjD/dzpGw0T/ucUiLk+SL2ruqcY0w5oiKmc75N2lLyqhWznPCd
l+XL8CFWQ8xmztVAgq7whVdz5LevzD6tZLvL7w5vmcL5Kx2eZYcubXkab+SblY6NL5tY7IqqFT9Z
Cix6uDHmDC3q7GropY4inVZmsBjQct+U0QhMXzu1fvvTMEkylsOrrIg5G68ebPxy1PDFqvpqFdOn
fIt8UsL6ifF3q/zRZ4iBsd3//YtckbxDMxiCnO903/6Wgz+myU438ju5h+tbo+TBmGGCZFeIK5xt
/QK5lKWqP7JQ13rNoH+PAIOxDZbtf+AR6h6/3gDsidJkf7UZ4b2mtp9Sd2rwULJPuxbco3WZ3fAi
LhhV3stJDpwch9DQL+G6NhamfNMbUB5n6XTA7NCHP8m20Pwf6WFfux6ALl99LwGZFdiz9Snbzs7d
lZJFLxH/r5agQxUCXAr68m/yWhuR+v9duyMNM7LK8CHHtLDMIK7c77q//a+n7FbL31xFwZwXL8kE
kVB91IrqU94tGenVRnTq1qyVI+KxF4t6leeqezdEJ5rDK8s3+NG5+WhhGi/q+i2yoW/S08CnAEnz
GnDnApQJhzVGm9KKHnpzeh0AUFdVtCpVA/ZJ9d6PX0yPHjrRy2RplyhUXjIr6Al0xQkUITupVhLU
L5m2Ll452n8CMRDjn+JYPPczI55CcuFEry2WT7xoDWRr/XyQ96WE36MPT8P/cXVey40ry7b9IkTA
m1d6UqQoyksvCLVagvceX39Hove+58R5WL0kOoEAqiorc+aYdIrQ8H+mGrbpJN1MxCLPT5p+h+od
DT77NvlQ+QDHS977YldJ6oj8d0W0xfbz0avIg8/5iwcRYYCNSmb4zmyKPyiptqXv3QUE6d4Yvs65
+6NipTHYhJYkmpOqfNPsw0RBpfIAlVTVBx0MN8yFmOvmr5BdKtZ8X/Vob7suPslbkM2SJnQ+4jwg
/9ZemZkIM5yPUSWh2e0amAQGe2RItOy6k2cXxxk58EY2+PJgZpaUPaDZMMuXdv1NJxJ7MHZR5vQi
F0eOwU+Kw9RgRCsvStj+tmPzaFs4nvJ95UVszj6cEW9vI3nSqCrK6ZFzFtIE4DBRw3d+C8k+sgup
Z2wAPffUFu7VjisEKXymZTbPSD3otCMbU3Nx5ih+bDQZaxOW5OOvfPtxjG5OROMTRyhHas2csI6m
6zhEX8+8CzbrW+2bo5XhBtvnP3ZbfheExa4enAMVsTzfW9ZiIW1DOGyPaglnLFW/JI+cWlS/KD32
dB2pATwiEi4yw/8bhO47E/oyO8uA7UjQIAKg7xscAaZHTPzkc88mTVXys6xFMrYdlwZ+FfM0mkUi
fxGXDIlzzTKqCiWxHX8pcIdnKdH7LbmHPjqwGJykZhSgviIKyv7ISNXrC2wc6HefrnEuRf5FUUCG
rxQcZNkYLE6hMuEn5ICVWCLz+RoV9LoG7acsa4ZHjcHDQiesL0uKaUm3UuCq0NXh8/EoWyqV8ypl
zpKSZf0lu1LZPDT5dFG0eiP7M0ntSjGUUv3FplHaTdcV9mQKCYx2KP6UXotMIQar1h4kuSL9102q
3KRWk9GM1fj6078UsXRfNM5nCc2UQp7UDSVxY9v6QxyQvSQXLCUESYzI/ytUi4HGVpMSgzwnByvb
F9n7af62D4dPKdbpyBukyGubrwjAX5bqpVxd/T2Jmh+JToRl7hqQGuIPUaEY4CfcwlgvSSOSKlLL
kcp0rk0AT5rTXPK3pKe+dpeq0VIHBnwfFxb5YJIwpFqkPsykQ00jKF+SYJ8vR1/mBDKEQvIKubmk
qiywTeIhIHGbRSIDRAufpZJ2C0nbqGn2R9J1rU7rWDYeRqtH0O0+yCdIQUbORQKj0tZIC3MJqjT7
kcszq82xTrq9pMeXcysFH69H0N0Xz8sej+tm+vNLO3zK95RSooZGoxDAVEhvSkrMZHg/S8LPrrL1
MBkPsodcNo3z6D6Mye+SZOiq7kkSDTE4Jqf0rvLh8omy+R/TYGfX7bGNqISSwJfyURirT0lWwAdp
D2YZ7iRtJVdMzpgnzEKsaLiyx8pGfGhyn3LOqkm56Uht5XLG2bCnjnrUqZpKpXVosj9KQ7ZK+AsR
3mIArTvlkmTK29yT2TOa++WSI2K/dTGNpP+NW0XYxfSw9yflKIvlzBC10/jNGR5lcMtDNPb/SVXn
Q3a5EubI6A0UPFsIg6Vglbjc9OH8iSUyjPO/siq6GWmk+a1T1ZeQwj34PtCU6tcy/JaJIlRPs2e/
SmhAhzgFQWarVHLdb7oSPUb0PkuI2Y3zw9jQjNkpWziRd0uVR6JDH6RrUn5G8i2kLlg5Uoyhmdz+
kD9vaP9WcHPoTmh9oHu0v4g5D6pbHwK/pcW2/ZUCfziiyo2+pNIis0Zht+9go2Xd1i1t40z+WbKE
cufJyJL0YqlMICFaQDvENKQgs+DLV/sXkXH4HsY79ZNcnTpC8cV4kXdR2mVXVtzkZ7OK9lk+HuS5
RTuGliB04DlzLCJbkr+G/wGyYNrL/O/lisnAHauHIBzf6jTcm7l7LCC5aYJBeJEPlSRlETs3bwIw
wiQjhyaPy8Cp+y90r0/GfrSnb6nGy+CSJ0SLI1mN+bfzkhUu1I8yxgqNGj3Hgi3Et/zdqtO3YenR
yoLAWARy8rnyAtmziKgqFberPv03bSL47dXgTY48mrz7FqLWTO5dTr5cIw3111b+tnyIVaT0cPi8
COWNLHKSHB7KAnPrmlZAj0J3xWXL/0gKyuEOWcodoGPSGRMV9mmSgWy4d0u/uy/LdOMaMdoS/W9K
ac5nXkuTc+inHzlbL1rIDtQs4P/qSAzjv/TN/fVQH6PwzqjyjdQCks76GyrzJrIc2gxd7qfmWzJX
oUGj0srMxiPRAGJaZDSyGc/cm1nRJkL+UNLsyxeo9WZbdSouy8TK3FDAiyiTOMY+C8ND3eF3+hWh
NQwY0KNMnUyl7fDv/5Cvb7Sn/iu+O/2TXBJ5Xm4L+X8CBXR2ivvQlktA0ntqqCI6pAp7cccR67ST
6GnkthK1n0zfAthsKuUqP3ca8haiJvqD3s1r3VYHmioWjaBMNzL3yxTizca5RdQjK24NO09xy0cz
d76lKiqPSc1EqqO2Ylw1Btic95CZq6WwX+bGBWL6TtZcmQOW3XCtFh8aykDeK/dLHNk/XdrvZnc8
ivBKbgPXSmgu7g5y386pdQN2BmKDb8ykriFA7DlDZRscYans4p6TKoueN+/TLDuGSfHhm99c7BdZ
BwpZZ2QQ0a4UbiCdbubcXMe5t5eFTbbg8gdlsMgYaGiM6zhtdL/JGZaKh/xfXuL53ramEiLDWwR7
ogCgSiJigZ1kgaXaEg0k6nJ7LSZvBYkIuXulYKZJojKa32vTuETDjd5uCuqsCjwlJSDJZZqdfV8H
kCskSCZklcJFrxEjGT99Zz9Giv0tBylTAXYH3CfWelb6i53hQjgqNzmT8i192/2xLfVDdZcLKC8v
Yp+6iQUV5z9vV81HA+qzrEF2OSDuvOT9ANkp/6nC4NFO3etUlZAmpcg1LEGDA1llHjAVo24iQ1OW
ncBqUdERiJS/KMTA/zzGSBXkpMpxyu0+yO3o7i3FfpEL10/X1FOerSTZ0OOE6Ur5xrwrcy57FprK
xxs1tRUJy6UUt0xyslS6DcN1Wvfse5DL/VmEGyQ7wUPsa8c6ydItOVtXBDlFNyKZ/SfegO25qcLp
LCIx+j2+RJ4UjslXU9ODiiaMe6PrMEQpjbViU0Yh4hDhqYlVfZs/yeykOxJqWFfJP8geUxa+lG5U
r42fOjP7IyvOqDsver3kfySTIsEvMvZVEo/PS7KGtwxaLtM0fCmudMF+x/TutQuO4YAX/qqB9vqf
CVLOghbWv2uwZ98Sk8nZlRmSGhe+4v7Jr/S/LYQUZPjTh4l2jutt0z5m6PBIqM/JXbqEeeTPwwhg
AVUDKVHJHct0TQOrv5IzusxLUupognblT+FSmxJl06KCSny2JMH8KLl0iWk8l9jYmYPd4Od3Uk2g
eex7iAi1yyx/ioxfmdVkHDXu8NbYj3Jil4snt+RshCJikaLZXNDF3+VLcCZH/t/FDXuOF7PFcAQx
gaqcZBRKlLJMcBT05KWl4R2pflLQO1qW8ywi72X5YwYSbbDa77VW/QpTRo7S/mpe+Dh5mLNy2WSn
IdJ3vaEntS62kvyS66LPIQWVf+FO6NnHwjJ38pHyX9YYyGdJjgCs4OaUs9q45sXVi80y+hz6bDNa
7NhDyFWSr7ncX8xVdIrCZfoJjGYXJ8PyVnn7wIBVK+c20VQi954MkEx6SrUMaw0mfIaUEj95pfO8
BIxRtZJPlBxhFLtHAFlLyUZG5FIVt7BbAJgLcZhLI9cJ9MAfKZlWTfHgWCl9gd5xsBWifOogxFAe
K6W8RumT7/kgpZrWNj96MvYahvEx2Sp2qUQO0jGj/tZ1RZ0itP5ELtqpbrwNnGjdqHddgKgUeejY
5/cK1LlI1n4YkpzK4a/PEoq/MHurApNB8XopwKOZf3uWV5upZ2AyEz8V2umu1eis8+amFM1bUsV/
a9f/WD7L5o6ndQQ250x7CWEU67BblPe5hW1PPj1ZYDTVvvzjdTOaPvZaqr4tDOuOJsqvWfS/fvhW
4oNEIbMlTpQvFuCkrLTKLtpK7VJq6PL1l8Kk1703w1bmaPlVoornvlcX+ckc9syR84oL/VWTf5fZ
Op3T11QH+vdvta9o14UwcSeymKVGZgZk2lrrST5QwgGR4FGqefLZxcmwkwlIhqMsu0DXyTFlz1IA
ldcVIOQyEy0FqUxZSERBbrTFVonck+wZ5H2yY0T1ekjKCidhrrxMfdEwfHj4D7goKtmGSuXPAwuH
8SdsieJHBqPEVm66q9L62x5j2uBhnXEdZMbo6BGQG1S0fG1yMHVs9EoYX/+ZTCSeEA2sBdE1zprL
f2VG8m2y0Li1ob2ULKMc9pIzY9kzLtOsVdfrro/vxyn++e+SHgfux8jjmqlhlFU/GkOG2TX7s3D+
lVBDjtJJn4KufJLVhcTSgSTcXoaHvAzbuR+E96w58kKZO9wUiwFPR5hPFkBiiSa9VCx1IsKS+aac
3E0zMP93JT3TlG0jfL+JW/Qo3YC+RyHNNM1r3SBcpi/5S3Ig+mAdErQBpu0BnHj6N6kSdAXFR0ZZ
dCiqy4hMtx3eCm36JTX+wflmB/4pu0IJ+7wI0ksXX1uPFKhcJz9sro0BJVTmYZ2uC+5y1Ud5X3dQ
sPkm7DHGpGe/sQRFddQfIRzupMIoM4VcLDzJXsEPy8HQfLbEQaar/bVADnXBY44YQwQbddHemzVm
dh5roS92efb4ILej/LdIneQmlxvYUWCyBMqmrfDiIgKRFyyS37wTVRIUehJyovaljeqtoFes10mK
cnP9N+1Q+zO2HPFWLrnErb3THbt23C1V6U8lyN6l3i2rkWgeg3Nh6O/LYZnp9NWW8Z1N23lqdQhu
OUPAT/+uNLhi1AploZc6bS4ZcHLL6ZSU25LBsqLQAo0Sxv057nipZs7sBo0Enft8pwSKc9R95QHo
sb5pAx84ZqFAaewrc13q1Y8VWvmDrcHAj9VjVhb+PbZR9AAoOFY4ubvtHDhS4BphuSK9MYsvFVnP
zanTXR7X9dZxcUI2vTredIma7aPBxFlCn/bNgKYtyIf4qPi1ApS6W41zHtzAyXOnDQ8hajOyMy7o
4J1pBOWpQBqvI5GdVGV4Dg3txyo15ViaKTxD5GvbIixPJl5kx9FPhDpsADdqMnc3okIZ9TuUe+91
d6/zBVYwj7Bfwc5iG/f+MctQI+pDGd60oVnFDtx1TIdpFANdGlq0qflpb8IG56AV4JjMz/bV9Efz
TitHVFyddY1TReDh3i412sfM762dkSFyVOutFZc6sIjYWrPhA9S6cpQc6Xv7qGV6vdEcD2YgfSH0
4GNIq+jFa9rXxmoO2o84pXt6cOZD2A0au1T6Qtj4+zCArs1oXJuaDI+Npc6ukBAJgkO6wSxyvEyI
Uwot3fRN9TeFgpWWEyQ3lXONAeMGaJe6oum0RzTdb4wGeE02ZMOqLqceTKhLBd2JT8ZEsdY2i3xr
K6G9njCpxZCGeaWlP9QeghdD8zatAV0+T18gvIAyy41rlvbHJJrMlYcPNBxo91HzjIHX1d+dnd7T
SqhBmqfRctD0tUX4pvbTH8Mdz7hVAcgLjXir1y8KRe0oie46pxzXSI7OQP1fNCiEq84deDOMfsWy
D0MV/c3rEHerLnsCeptK5j/fOJWzTxK3JoyjDwpOk8ZsMPH9MvNFDejynBsFejW97Z36BiuEMG70
2s0Qqd0KmPauiYpXX5pfDHAgVYVPBUPB8KBE+W6XnmefPkxFZX7A+VYMS0I6ZMkkN9TJPaDKcZ/Q
7DzTnzv3yq2gEXtQyfWkCvL9ODgmBjdNCrsgnGhs1MxjM+vjCWgss3RKO7dOFxowgq+wb7V72rZJ
ykxBcOwYAYHXb3rzCzNle9fSFCjd7ieCte34J+jms8s6torMDm1YWSME08eDWluAxIry7DrItn1r
Und+x2Sa+TEcHWvGdCJvTo6WpjslgfznMyOvYniWWyHvOz4rlGJp0MXVYqUY9vs0p1etGM1TElRb
QDe0hVQlpigAxrVe34S9PazGwHjGihhkM7vkyKdpM8SEY4hHAFVUqnKKn6QlD0PkqLtepVsiKIN1
HSPO1MDqz1VubXEnAyfRIK2vhx6f4PrQZ1lxULUsX1l5NNLP+6japraPODI6S0g+chR9C+JOV6dp
PxJqzdpAp1QBurnru3jva/20AjzyZ/7V6+kdLC3uEY6JQwr06BGSRtoOOxq2udVgM+siVjOGYVca
3C5OHu+HQBwOE5RIkaq/DrRDSqOpStvyqZ751o7ROCvK7ddkMpu1meKpi0FFRb/s5FNW/FLmgu7C
6anwcqQrc6XsVCy+jVtRTbj/hJi9ZCNYhCqmNbEe7jMHub4/QkjyarSMkUYbgJgNqGWeAfjUtE0+
ltZuQFoZtilScwM/GtSau1z7MEmUn3yr3/YpfIAJyOhmtoJnrZsnZO96tjajiVK+M7trz9LvUIgU
R9dvaL6Nhl3Ra1gWAZzQBmixRo+VgUsHGrdDEtTdU7xRLU+8Zcd4ZVcjxE1sIczS61eGW3mb0tHI
NSdOgRqdnhMr7jJ4v7+eT3tUh51Tlr4aqRUc0qRDbDABXuiD6RRmzmYI6wCdmHsr6Tw3asiTXQzR
cUrJnpedyUWOvLU95Lhz3rNkaivbobqY0se20uqn0FPvB0nkh1B3UPLO9BfH9Lx0qk5NI99A7x42
ja292hX94QnrPhkBPywdBjhGFHpufnqVCinSqq9Dlr9qA+oBnGCUNBm2IF2ebKV3wU2HgJzt6hf0
MfT+0vvE59DYtMq9Q8mcJTh4oQTprRO/RfaIazQmQJMHfh1x/EXLvy3F2VFXU1rrptTcf47DraYA
TAJ3Y9Hirv8WPs7InQ2Kq2GH4FvafmbFj2KdCm+fYdwAIahATkKMP92V9yVaoGfbsZng3fGAFBFr
zRh6e2yjADRNcHleVh17TdnVnflCFrDmrh1boHCnKh6ftEvcFNuUoJJQwIv3gG6/w4YjHKBZmDmh
rGc4W8/SLl2qUOwigbeN0ptttwfXwJzVmR709NQ2UbTja9PIp3cfnW1hR5ern43fbuOpRCZGac8e
gz/ggcptnb9mQaefyizVT51pJOvKUimoJeOp7Fymmx5imYWnuwJ4YGTQgaktyBsAT/FSY+dabnnK
XeNgjPOwp9X4Vmh0U44KCCAbpCGLpQH4VbVmPJ1AsLNZXw1h0B0J/b2VPla4UkdddVo+B/B2ssLI
GVqj0bzhkfKemyAZTVqfq0770NRg3swZ4F5VA6tOo5Sadu/FQCGBulmPJSosubSgmbKJKFs3Xs32
NDcwO3oe7ULZDUl9B4yCRiGc2KxI27d++zzAOFyHafqYdinQT/knNPTqBIOHVr2k+qlMwlGoC1er
oRNFz859E5vHopqbk6dWzampkytOi5Ay2QB1MUD4LqG239MxVSinMY9LILz10UKtsAIxTkFZR6il
Q8HfpquKPULmG7c0mdemy35iripj79jVQXdo59dUABUZNtmId7J6u2Q6aptbwQ+ZrhziU7Uatlxl
MstyFpMsLHaKoT4Ncx9vCadZCceBqr7RaZTUc5p6baNo2b/5BfNVAkrHK4gVtYTpoSxOYLeLU19Y
pJEIrtIJ44xkGI2VHjprXYfvOOZ4ARZ5gglNducMHcQzQkRj7r4tg/sNB4qziWqprFkLhwQ+cOFw
6/jma+rSXkBaehca+CZ5yj0CGSS7425u/M0wa8+Zi7lUjoVbgTJA7pK+dNh2laRKa6tJtmqZUVDo
Z/ik2qod9Q3zBAFHWKxKOmOnKem3Cd0sa9UEq9T/BkIVw78k3NHtem8YQCYBo2dpV9HgsIyll4A1
6NuG/7BSJ8iJYZOCEW6o0wbmtDIJY9ehgnlKIbnFwd0YbnuOe7BXuXJnGCnc3rGBqhcn9MP459qY
vuN5pomhK95twhOncXdKbAjtjHUoDHRj4zTRdsJzggnQOiME1gDKxp9KChWl1zjJSvOj2dzZnqFy
jszPSOMKdZ53X1ujuXVq0neCYjSnta8QmKTYQJWdjVMA/pRZeMpijBnV1zqlzX01MexOep/BRhmL
HqihTn50vTyqylPl8iqr43o78cDdt/yYxokDDEde8O8Ny3sjraJvsrwNNtI8hbxXGhKu66El1ztH
zIC+jTUjT4bD7NXO2ha0i6F7z9owXgL8Bxj/nIMRU84mrxuCc2KDpDPXgAaGddVikeF1zbqBTByy
NEx5PG1Vtb10cUBOa0QaU6Zth6ckica42bdkQnWZWT0bkyWCe9Q61rCNh/y3j5xbrGf+XRCGewzv
oFe6/k8yeQ+z97dt6Xj0E9XZB/OEwhRYw9iaV1ZxZZXn57DxnksXvVSNoimay0PLYo8VW3hoAyrv
5ObTrT4DLymcE0tBo+W7vkepkg+thW9U9J6qsbOaAn3bltW7u608KD5WPHjElUQ6qW7cBan70eBC
tqJPtTm5ubc2Fd/Z1+5LQDZk3VJnXPXYRB46BVedkAYbc6AGDIIfu+rZOUw9/SY5/hi007xZOOuy
I3bYSNZwt0eSRdLYutFm0zrPCpNXPmnnHIE+Cs/5zq723eSVd45mVVuZy6dAC9fYjqnrrNOY4TcK
yMt1UVEtpBOqW/sT1eTABKWUPjQuPhUduJ8UTz9DSx+dWkuhUdU/bqlcB/hVdAsdoqEhgQy2uLeC
x0Z5ThqM6XrF2BgiA9OVQsfpYz6TeDpbrrcZqhw4dVvDIq8yHJd7d52V5quqg+bK8vre1tRHsOg4
e2Us/LNZnmj9ecum4aXK2nd/yKCHZtEpwb+ZKQY5vj+hgTDH+qpXhPaz7LahIBoQ8+cfRY+nFdYk
efGrRePGCWNzq9Y+DPx0rdpFvNH64ayB1F75BZlUUGAPY2kTrFVYryUocVGkrFO1q9dTPL+UTsi5
UAWKlsjmogy9bWXXe3uM2pOeBFeH/R9KK4VtWhlMa6vw/0TqfPTwk9p4aroqFO/eaMd2SznuWxna
EE9kMOyzbh2VPtrQ8oGCvMSiE4nlRkk7dz3OEclCMnO7QDnkRE6HtnJ/MSUpU3/GVlUhTEVIW3I/
1Hb13qidt3YHbROb2p0XF09D4yIQScGQ682lNLASHMf+oRnMm5fP1xL218p3sN9ASEMeY9toJhYh
DXgKciyIpq0jaoNDrVYlHCaESO4+S8crztmnamqfat16t73k3PYg0OCtsPRXd7ll8Bdd7dbDFdW1
mOp7f5lSujqxMFTa7M5WrQuCQCiHdVVvgth9ILu5wuuufzCM7iMgd7cuyVoWvkUQALuZjIW+7RTO
vZ8iC00iOz8D1e/VW4Rhlx5zuandNH79ncdYIgFt01daRhagL5u7Wf108PuN0uJcF+l9rbvmbvCC
ZsUqeXjTJwSikZF0DFTIabZ3DMsp2tpt329wytHJP4agk5KeP2673QOOOph6/e3GQT8VCv6qjVO8
Z7a91lzQj830pOQqRXLGelRjJVRjyNElAUsSiefVHHcP6Pa3ZgF0k47YB1dxjwBNs20zdHeajZyx
r+/UhIafPPUfcNbt+dreTonsbUKae6U5mrIpAnxBHL3SNrNRvuVWc2uMGjECth95NuWUH8qNmhLL
VdzfOz5kRwMQ1hIhsarzq2nxU2PW91Vs/+rmm9cS4LPFeABYdvByt9q6dODDyj6biuXtuhrTyCTQ
npldr/NkAzgjWyYhWG/F18hCM0ehhf1knazg+oNM7Ndv5cE3SWW0JUh6f1dHzR0hlR1DBAfYUlFu
R0SCJeEGOUy9igkO9YzJqsJlYtWGALZGggGbKVE3+Upa+zhaYCpDk6ag4Fy3BruJaNqhF0Wvp0Ab
rB3ttlwvPy6IuygmZ+Vel01h7lXvlcJapDdX3KIOdcri0bb1Bh7QOrKAnGk4aq3UZCa7ZaTXJvc/
HdzU5zJ9bWzkKUlx1Gj62bPbaU7/849CHux//bo8UVrqroh769ANQ57v2rjtcHrEJGA9Dbok3st/
j0XkyO/mOo3Ib8qP2DD5LIOSIwob6Gzj5NWn5R837/cGEP+DYnu3So2ng8nVJ6lNErwyC3QUp8aZ
io/YU6+2mj1XZo+uz7VPcQRsS6PJ5IHm0ZD5ZDoluUvHWotFl2KGHma8MbB7x8+2CUxHzzBoxy3e
ggho4ICpIhGIB0SKShYsG3LXTrfHVfQwG0oKPJWAutA/lZDjAHP6zW0bnGpb3SpNgeOPAw+zD/Mj
WND05D/SK5azJyF8AgAXrXECeIjbVn0yzHtULfg6DAXc26H8iA0Vp9Ep2OPVlxyLOHSxXFkBCx73
UzcC4qcRcWjNhp1tCrDP2U5wHQfMqNZNn6eoEfWb6rXPeVZccRGi66EKDuqYt+u+UtS933aAfs3o
MptxvoWWTMGJEbuK0eHNtpYega3/EDcc3Rr+iV52yiYgzbKq2o743vrx9azZ0rMK9yuCrab6N6B4
9SYcyyuxGc3bgR5vwL1YK/wCHQmNrrGfRZvYLy7i/SF+Ao5bPJQFrDToo7rj31xduWlMuegfHrqg
2hejra3GbHqlsldjkBVcvJZd5uTX+apwtW8EH5+19Z5pxISIfznA7jx0MQ3fbP/jfK+29lapc9QG
3rCnXpGtYe4qMzzxyrC+Z4tqmDsFv4ZhXVIFXyP6z7Ya0nuCgfFJCX4gkL7k7rkZyDPpHikxO8+P
3tjcAY1OD4m1BcuKPUzHaRticibKQKuiCXo9yreq/uJaxV1WQSG3KrJQpTUre/nwzGrvwwaWs2SX
sUTzzo3bPk0VlYwGsmEfuE+LTVoYtXcKZep1C0eiaMN8XfoIGMSLKG2JLbzGeBqtYufBmToaEutX
gbKd/GCXDPWDFbenWMt21GYVLCFIAkJFY+xjsKmM/YdtUouMGu2nRmi9Ws7vUCv0r9mYHBl2u+mZ
9XCncN6zpzIIToanzgfHdmvSkMNZVeq91Q3vEzWbndEGt6BT/fWokCcdAWOurLJMzpYO5TtKtHvC
+vqEZQaet0mJq0zbzoeUtuRtySdva5CNq77zh50+F+OZhf+GI0ix76r0DEE73LQ58CK3wgpe9a3n
gCz9WlXZuSgZ85CC0JnIBVy04+WYtnszmV8b2xeE6Ba8/+yHZHO6wSJTn033fgqJ/eMwIyM31fgP
aTjc+QrcYzxY8bLqdOyCzY5T7sdfeTFZWzTMuJpSIyyge1cBMxN+RMmu8eZxNVm9e3FZVpm3B2QA
8mulJ2W3Z2dDJmS6LK9YHk+clM18meFPyYvVzSjW2jiFY4gJoFtloG2aUYlmNhKVdXGmr77C3lPP
dfOy/ANV0fr3U9aI+yJ2XqvlMXwqJ/qO6vv/89psJlTs3YbeutxWps3ydB211d1kpCAT3a5BPsfH
D533aRbuF26j3Csx6PQRW8mLLj8tvyIQbs42/o7Lb8vjUC9cbLRJQtBcA86VAUJafXbj3b/f8ZU7
F2FgHSfN0i+TR2/NHLDfnHr90ukBKeDIqTRShC4u2f/zIDgeoCZJpm+XB5c3R1RMHOK4E2U+G3cJ
QSBpiXIa5JODzK+nDfG/fVTzFBGkvGR5LwNn2PkhzhBZZ3qXhNToWo1Nd+MUHd8wVtnAFPJMz017
quvmuDxhzJF/aS2EG/pYPywPLe/3PPNbCfPgsPy2PF75uMHg/6JtljeVxWDusI7E8v7/f6ypD0dA
C8l9NQNtZRoPzxB+8XIYuuKuF2OW1pzAEPNkhGgcRHE7PDKDV8c679iDR6m/YZecnRV/OiQK0xzm
ZtW6G6xnfJ73UZ2y61MpDRRx8Qh5hZC7BG1s1WVOpx4qXHQfOzOGLQFs46Y2db0LfNqnAIsqYJ5n
JOhRAUy5h3qZhM2hgj6y8lGjrF0t/ZixQh3MBl8Oklf4PK1Lher/nOIcpIc3CSSTlCilT7wP23ce
3JiJhXpKHXV3pM6PFWZIgO+bXTDOHjYj/aZx6Uqrcp9BEp2pdw/CdB7djIyGR+ohJ2DH2ePSyZqc
YFQ/6yoFHHYyjKlHlcoIkJJgi/cEzrXlaXDJwji+c18G3c7zo6uuWPdJ1++GaobzkwYX3cZ2RzGe
Wh/LrKQynDU6lHcf8yi6QmhMbnySE3YF9FuhZRXnc0o8xywgqu+C+dokCe+qXXgHTfumZzCtNCA6
ER1bZodSP3Hf+gh7U80pj1mX7o0xP3jhbUrTYzco6cG1/INtq8G6tCZ6VigFt5Zx7+TtoWvbdyN0
753KHbDibk4YKapM08yDFNtfHMSwaVyfs9R4CyqHOJ/LyeYL7QHHG4wPlAEJjVtat3PkhdQdqABf
kxGYz5yyj0LoT+47OwDBz3vyNs1SPBq1iwdjyWQXtOV6mwbONw0QQmPsrxRZXhSnhBjtvAJ5aLbw
ehC0FGzWm5a5zAommOvVtbWrc1R+GSlUvBFfhiHauE7bHZxYueDQVG+yKnjI9a/Yx6EGi/kQw3mH
hXuEMiq+v14DBGoksbvydbw2I216VYbqBVZmii8MFaKqU3raRtUNzfdshMv82+GODA0pwGa9DeI5
+nEzCwdJQilM2vAQLPqfcNLpwmUBrAsuNH2C7BpU+M2mu2WxPhUhOySvJw9n0KWzKWmC50AQJHlg
UyNSowgb0bC1f53SUlZBJa2cuYk6Y94b1bgp8qg6dqDLKuqg9cCyGVqSzPZa0s/Tbpi7fU5h52wr
ZIJ663UyqdGbCoCKvjm3Snhzu+ioO7TD0o00ToLo1dVXzGuueptuimGCopIdKX3BNXgrHCNBv1dd
gyDbUR696wGQrFzyUjuvwwc0a6kVNmyJMUx5G7OKmjReosmzltePeK5JoujVTctox+4XHWujsO10
sYhI5pwMXbhRJ+2lra0nDF13tdGf/DyjFAAkN8YXrar1MxUUb8OYo66vII/HxTOdTxm0W9yzCRjK
+uBWFf0vLs4bdfvgxCVdSeiomUz3TTm8jpXf0HoyvmtRvXG5iOgJpp2T9FTCx7XjeiA5TNh/XfuZ
wvyFGBveOziNg5JULn5pXAKw4o6W/VptdR5ss2RvCyUWqmbUJ91aM+hK12yS441bYn3m03ZPggoj
OktPqLYnyVk3K3AshWOtNPJ7d4UJur6anXtXba/ZoL/5/4+oM9ttG9nW8BMVwJnFW4kaLUu2ZTuO
b4gkbZMszjOLT38++hzgYAPZ6U468UBWrfWP/XggSrc5EeADLVB94pghWbw2X4nFLY/T64RkF7cB
EaJr+4NjL+Rse+V7xqRtSMD7WVWk2XAFV8MFW2wOcsPs6Q6SzNn8uQPBVZ4+iZxzJNEJHro1Yb6q
mvvS0qUELYehit5ht1u4oF0fv//7BIclSSk8UwAOjQgo3DT9Pljb/Prmqow4zOj9I3ebiPHGkS+e
DF4VzC6MbnMjPZ8WsNvSdFfuQ/Ab0ioPmfTuzUwqT73QRdDE/xmJeupbmIbAhDaU1GetT69RAI8V
NJKl0PWqAwEmsf0tKDyUAH7zBiyB3hMchURw/n8PGUHZQAJ0ko86TIX+kPhowNGfKBLFv0NB4oaY
RgYyqhtUJMOsJ/fSfeGhQipB24pSzmZxDVq/yToHSQVQCZxfqdlTQNMl4Gf0EE/m+Ntt+yakcJKW
Qj9t241vAnuWIN/EM+l3h5brBKdXx181mPzgwnXSUQNZtBABTdVZcxiTUYWume4DP3isoCU3fty8
MRWefBsq1n5fhUg6ppzY83y5o0kPrrV9sozqM/B4sAfvCYn2e2M3/+kFh5lY8mNHnoaH4vVgmy/d
gFSg+JSq4MHv53/geI9DvKt89cmA9zBM/mmK1c5zJy7sPPa3RGHffYRBS67urp/lGJph4zL9MPXE
PjZOhyGy4LDMphsZSZ95/mjU2ets/vXaConIWJxit6ZIxySAo9kPPvg8MtlbHjsHj/yHHX8CYR+O
3td1+iHNEtd7THoxht2A9caN/0CWHl1f8ylYlDr1avg19O2lUjkiSToqpV8+mCgsvFj8TgLrnXbK
367i8RBr7DnV7xuSsX8F89ihQuC7MSfGv7ozPgb2FkTXZJlkm4L0EnoyLjkN4oU1w1fpC9qKM2XO
mPjvZTbS2NIP74C8BEil7w4YzbZQ1l256neDVoOKTjzqMOytyp+d1nipLBwJCSNL3ZGtQyxxRW2y
Wj6jGpqTD+w0kDI8+dY/EcGzpXA9icNQ5LZ32oH0ThafdcuN2RENX3G1UFPFBHXwdL3P/YIGlb49
Gu7wQRA2xJGtPyevZ7Mq85fIanuQa3BZrrDtiHqDtRgy3eCxAko6WcN1afydyh4yoD/TBKAzCVkv
G8o7Gw25TofUvk8tsfXmcUeys7sFcDYfyuFNz+Y1ENzSfstX1usHqp75iZEV58E236fMe82bCIef
+8B4ssuW8QalVF3j+JKCBkoozci9tyLwuOfELZ7VKxPyoxU3QHgEZW+n2nnSvLtWCUpPfQaNo98U
mfZhZ+CZImJ8apNbZghFb60OxZj/msk+3JSesZ+j7uKjEkdlxlw5sRV3g/dmubxahYa+XYK11rhw
3+OSSLIqh5jG5PMJDn1qCQC3s7I92Uv1tgB3zXVVH6eaWHOnPTuJwWHvviulstC0xuvoEaCEh4LB
ClVTrckiSJM+JOnmvV7Y07tEf/T0sCVjdV64LuYu5XiMd+OUqz3w9APu626Tz4FYC9gxRqHmBXOR
kxoQXA12yDZJ9BfVmFVyw9QVUUmG2aAXx59sWmbLnMROmpRO4P8oSz6UJCF4oRphtWbY8yo0qPx3
n/8CHCPAKkLeSNvpB2TSKwmxzyfvkWQkrj6gOZ5DgI/scTHxqxtSfdbYlCMHJo63SccvjrWc7br6
kwmPNwxuuS5xQFjBc2HIr2KeJXsnYgYCo5hdJ/UG7fKdMAusN05PZ4lkmxcM14H9WhAkEnXVKZUT
AgnU2q3Bwy7iQ5H2e/CCZ5qPl0254Hpzxmzbx+q/ZW5gFPXX1P8arDE0ePBwDiz+yetOSrlPhmOV
Idmw1Q76jdw0l4SOCMnKdukZaqosuKkOBIH/hbHRHG3jSmVYHtZ6ra8qC39nu1+zaX8ktvcraryL
avuHoew/R6dGIovLyh2ZzIbqU7l8We3YxQeIdsSxqcBxygxgYRUueQm9HVq/eBZbv5Gbb6T378ZS
3RK/Qj2W4/BmCp51efeXApHFSjDLme3HGC+5PQkiHrddbw+cEmx3pT+yohcTHuAvyi3fXdc5xhWN
VBJRIJ6PJ6OL1iqMFe11nZPj5jBwOTGMdvHS9eYl1cT2TZF/W1p9a5qhvjiz+G1wU9MzeU0Uj9ky
5txFyDF5AH+rzn40Go96Ebo+5mH8iobgXYpkp9rkFOnyv9TWvNuE6A5c7Zj8Nz6Hxc5Yu7xE0x8G
mTFgB4/gkg+acBdFZQKDy0wGvgHhQ4leHfEqE0ZyjfxH2KV/KG+ZnWA1m/8AGLel31/mIn8yxfxm
W+MnNyttwcfUsoBrF/ypiCX8BP2kIfNzQFz0mqIZATuJyi22sprgKGIigQ3r6HfFZ+tlZJVlwIzQ
Db4g+77K5v1YUvom+juD6nPeLO9B3FwDHR1lNhOA0u9znfYcguMDOr8dgsKLqCcbhR6TlGEVv3BV
fdpRc4iyzNgoc9llLp8++kfA8pbaVLh0o3bAPVacrT2ZAcdClbZnUpmQOWQvuTL5fOM35IUK4I2u
MgJcn8whYdXAMhTl/ckzQQcdbwZ4pDckUHJXm1g9XGBHz79TCrih8IEM1+5kjPl/QhH53FoBfw2k
xrRQcl8A51H9+UbtF0IxviPS9jGP5bt+bTFvUSTRJnRORfIaoUQgkPIh8e27MxVHt45Gkq+Xa9zb
jBMtVUAicqiVhJdLcy0eRubTyPf29Gu1SxQW2mL5tec7HREusJRz0LZ1sNOJymYybe2wHB2CUIB6
J47eny9iKnxSxpG+cUemicIy4pjPxmodXxUHvqbtHmaja/Frlq1QK6EEP+OCdQkOOdfzhz2jGogN
PdSBbd6oAtvban1ik9Td8DYxyMLCM0o9uoa8gxvwOpXThz1U/9yyh1P17BtZOhzZywJFVZN9Rk+P
7KGEV7NzO7zbHlBlkY0oIij/hAGICGIsPv3xM6DAizw1CDbKv5B/RM6tH57ACA5xMOypb3jxiGDk
2DKAGQmjZGFkTVHT1RDjU4OGJqSQ8ziBz9mDfHWTLqO391chnV0a2PkeH261kYItKwUUdLDOb7qg
PtXucE9nx95Z+h/LEPuepESmQg7ABFMmyB1RqIpwNFvOyuLamWRlJ5Ki5tkkILpDBdlCn0fqpdHQ
7sN8q8p8N+nxH31qzPXM5Sw+dLs6eHvIi9dz+jaClB46S17jLIYymmgg1OYRVSX26vpZWACa2pRf
ZUKQfof1ZuPE5zhd7khkLMJtagZMssDq+C3V4m8yk/E22l9ZTp9jhIJkphuSLg53U3JnAFWC0Se2
s5ExKKtQn3Pl9AefeAayTplP6PvpR9RAQj+kwvEPZT8nIC7Lx7KMX41GwVJyxihCmKpVexzN2Qd3
3j5uo9ckAQMumoEA3dH/F7jjnZ6hfQen38QvQymK/fqcOCXPSKYj+k1xeAwLpLHooj/xYj0trIp5
0jwZZNNtCBD7IoAvpCieeywaNtFYnZxFfVAlROMhughiYhFIov8bh4rTJF9C9H9czU3ShP4UPHel
81142T3hyNuM+q1Z4yDt/Lx0yWmhY9erSnAin8Sxvt71VNSsv0jYHe2miXlcXxA3wYdhjXOO7f2b
d5+wXJboJpWPvyt6sE+4Lk+14bobp59/C6Ivsuhr8LW36UeuFGc69Hg4WYMRLNRm/AnNjjSxKjBc
U9sRkNRmJXDaWU2AjNMehbToCuVfcHzxzK931RClrx6Zckx17rXPPQK+iqOxkAZdkmE3x85ubPq3
fAqj3v6y1rshllDVUaqf1rNzFMu9ifh4IoE+s25YbamFO7Hxf3qyOpq6QsE+09sa9WeSrrjf2FY3
/ogCZ2xWVypcefW30PLmemdDpLTNN2aEaIMn3BzqX8QYGXWyHPQITKhHZquhI8gmzuQfpz7CKb+N
mdXtc7b2AHuMVRJjVxMbQg07qNlsUWqaEAOdFd3ez6dzR40fx8F86PLuVcZTiCvpH1Wu+EZfW7lz
dWSeDL/49kr426z5kweZevTxpCZrCurCSv+QluI+cCxy7DN2Dbn8o7Nt3BFnH033AZF6odInIREO
Vz0l4cnY7ZLoUhsCoTWg5aGONORiZSKiUK+EPh2VlSWciLiw85HuqLxEQW7G46+xEGyz9XD2YqyN
/fDXmJq/TUAXSppV344/28Tfh+Zk1luItlOAhiNu6kPlFfW+hpzeqtwdj7J0aGJDWuEnVAmgsiS/
YHgo122lrx9M1RxlPj9Kzz8FSMp6V5Y4K9SV/p895B/0msaJW9l649X5pTfUpVr0VdNNyQPTf/iE
cGalTdyQg6WbejKnpofQTtRNq09G0Wjj0r2wPiiTCr5tP8K77nz4pr9tGvXskcNujJWExC8t2N6d
kxRrP1DDraGoop1kVBzmnQYcO9lxcLfk9Nr7g7UhRjA/EcyFNs6iNahokay0Mzp+5TIft/eufM6M
nKuPEwsUl/eTalMTzXA+UtLLAAEl7qCDHikomdDfGQbcRDWcy8Ytty5H2MRUGM8of6nCI4yeNTZU
RnXwiin00dpYaqLZbPA/cjN4HnDyYuF+rldbcxATl53zSgoR3AQI106LVO3Uy5J41C82URrGQX/m
fsQX4frR1qhoDjRivknIhB2qvQgXHpqK1EqpvmT34eURViYxx/R6+c/AavtA+PfSw0zalBMVUFpd
yEeYQ+WxEpE9uWp8XbWHvj8I7fsno1qT3HekwPWPBFbvCtnCgjXW05xV2Ie081ERwxwyFF+t3EIV
w7inXLIv3Kr/zx3waM5NJzcUoJMUPjXzbUE1j9L4v74KNBJ0wjhc9uFl7dek53o62W53rCvGqThf
on2HxHUCfwPQ6qztDB5jWdFpag0mMid/R84+J+bOBOKnvZ2/1jxPy3SrOuA9m4GkL4YjD+dfp39t
h/bDUfkdWQWyM3xt4ZyO/XXtcnGlF20Hl9Plh+Uc2aTQPlIL9NChY903xYgEhXpBWdGYazYHUq3W
kUKi1nob09WRbIeuHyMyK04dfsoNsqhXQv3Itm23GaK1Nv81yDYNW9s2d53km2fNwTtsoGQv5Ts2
ZT0WjTJ5Yb6jrlgYDg8vL85Qt0T/0/axDMXNcwSXDn67Hg6jHLM3G5/lbsQ0FrOEDdjoEzB/O9en
OU6ZP7McfZszPgNt75AeBZR/od4zxiIOIflCH+VBCC2RbIcUlM2uikMS409aCSN4tR2ynl9kkh4b
I+lZQKdoKwYQi9jMtlYq3W0yDK9kmMiQSvB8F5h1fElkHhL59VLk0duCjmNLz1+wd8V8G4RjXGLu
xmTV7gfKuOTS9S8BBwFv2fLLVZ35rjPqHChO2Gssk0d7HeJnh/cXIMjD3tH507Qp7IoZcRZgRaY4
6MR8DaZ0NwlUT2CgKrRcDxpKpbTjSuAD3wXiCGbxhSsZTydNWyswMATE543qVUWcqiKO+6MQFetP
Nj/PqDjyeiT8yDHvVFTwWc8AMUlpUL5dNjHmFNPiDsNCKRnSdh1wQEj7YsaCGr8tVhQaDuf3OH7C
QOHmiPHPGGiW7RLETLQKDr9zN6q9FkbMNL7shtY3znVqfaPbHE6dG4DySXayOcVSIdQ2czDgxVXA
S84DYfZ4SypdnlmkLjKP/I1LlfIeLeLOrenQ1qqQW/JNzJBW6UNu592p963LYnflPqOf2pXRASUq
1VJYtOLJ+1NPfr0d2+GUABtuWgN8p3ZcP1SdkYMmGaEOovpg0DZMwHy/1aX1EfOF5gOhURx1+h0r
z9YaaYdJFZ6nNp0IBcItErmkHKyy/sLz/oIW7aOl/U15znaxaSRDRAQ8lL2I2B+PZrDm/nJrry+c
CHwQTL5gSWmxS5sAbAHhsEoRbsG4GbC0jNUG3eees/5B+pA75qDX5aR5kFN076uGGgQZfBXGcKeL
q9wFPtHyTvyYm3jjXIJx2/Q4LKD8+DtCHp4FzKX94EQsGEbRsnIY7vE38NWPFvPIGvEgbbqJx8yV
pxmd5jbxA+Sbkosqo73PlgTuQb0geUU6kKc173dv7/Net8deYuNrOnG0JaEYpHductJUN3VmbklV
4RvdM4RR8PbWoYvV9vxn0pw4zV8gBxe3E1XNtglDRxSIXbcPTk2HHuJ0bzv1oM3eTBxq0wJoSif3
D346/6YpOeZ7PJJy5xlgQalA/5GNq2jP5gPBZgdExwDKd1Dts2zhMuGZ6GkjzRLlAV0XNJQ77MyT
hYExt/SOmP/4uTQ+rEh+V51FG+/isV8YCGtn7TiPZGVdtIliwejnlwjPXDZX7lGYoAqORprhe9Z0
JED8g8B/c4/lBpOgV2yW+mL3KCuTdDHCiP56tB7JlTwCd7NEgpB644u+TcZqSHZjdvGvNGNOzfpL
WpBwnDfZASdpR/GPubN8p9wkPlz/SDi8CBCczhjVQrTsIe7sB+Kpnv0BtFOaMzue/066vd4aRZ4y
yfEtHYVFptxtyAOf3W6Od+5SzhuzXu6ohjaZDakRVdFz4iwoyyqk7STlYwsakOhShGWz+XdGKA0S
xcuuOeQaJRJjaGhCEB4iX70g7QgR74eeL/IN0R+vvjsF266c0C6ayxNyTwp/U7Z/2qie7Np6tUfz
xYE7JA3wC6sidWnJdHLq/mFJbLhr7phzQQP9NCT5E3jV76aVsHxzQR6xw2ZAgGq2Fjv2B9yYSLd0
+eAY6XtiKgRVXn9Oy+S7IUcIwBde2ksITx/MrznV/xly2KoeuHcoF/oNGfXssSEcuaTre4wo3pUV
doUIR9w5qKaL7cbTgRDhV6P4cPALVE5mb60EeVLWk62YzMheUdelaK2St1K0lEwTFMeom0viDDqq
K6zo3Z/cgImbSkVUvtr7TIQx495XH90U9Q+xEP9Nurzgtq8gza0jNelT6BHVHLqRT9x/wRgDQhiC
kzMhLAnNzi6eZObgrfD1vLXot8yPhaG9kwtE3lFyvsNKZW8l4ic/cFBR12TTLwmxbssstnPFgE9f
NJW45YjYmPehmNG7eQZYgDtS/TjbL4RRIgwmQ+dMYwy0ixERNVOSF+w3pzkhnwFmuDD4/tqjYe5Q
q+CljCbGtzKYafj0kEXnB3qjK22yJiXTxWmyYW85OIY608Bru5yFYRZH6BOAUTwsIJ7VaZmAcaok
olikBPeVAck+kcKg2Y4OZg+/OHjrsyrz5H0YGMgCR2T7Uc7inPXm3SuIHp+co4jz+TyDVe68q9FN
ddjDz2wXrJZpHfjMlgTPCvo5a8mbbOehzc1gdOPwiInUOdgc1gJ1v6pBJ3rM/uMTk8JLpwfGiZSo
hARuAuwLeLfumJdMQ4QENfGw5gmGLwz9NEsPdASkI9GFoEnd4OAnUA39uIvAie/Mjw5lrtByaA3m
CbC3s6GPq3+kUxrImvW/qWX3CwaUAp0w3pfURq9m85laeGs3Hl40JtJtUE98B+HmLQNAlywo6KPv
fMaTR+PqyApLBQ6i9E1TyQrEru7X4nCab1U5UggMumEu6XFJB/64eGHm6nA2dkknzobn/2nB9Uxy
CC5OaZ2ipGwevZSTXSYdvigAu7BWKKAsXCFDnUU76XLPG5E6JtVQs1YbR8MyniM3QtEQCxfz8cKQ
0a32nJ8fCiw0UOYSo4a3TE+QVRPbKA4ed/3h57f8/Kyy5upMAQziTB7u9deC2vu/34UCjBkULHlX
4p5Ip4SpbdvMQX5UEWnzRrrIUHYoJ52+eBU+VW2IekaYJo9Yusw8N/UvXYxOmLT+HNbSeJElhKbd
kpFMPyrq6/lfKZzgodIXTj5WCpcg567vw8JFUUNQIwhf4zYbf8a0hAAS0dLCdI2Hw+UzpdOrTuPH
uvOp783bB2+tY+jKJQT2bM5KxU9S5tPDDFNQlQxU0neOiHgItjNOCRa+N7PIA4A7PwjdkursPrK/
HNyX0vHSrddhunQniUFgHLGCzG+9bmBQjdXyjlbJxbp04uTbTs0408gjwPw8F/uW312C7KlKev4M
0Z3yFosA271NzZz5JRB67IhMxs1b6K/Ea6eLJfWHVwfJqRUDJOjMIJtaKCKU0ayergaj24BV1V2T
DdOn0fD1vcRr5ZS2AV0vCbcykjGshx6cCsq1j5cvkPeRJ0TqfVZHTwTF7hfPfRk8yhlIjHxe0pGt
anJaFlbx142m+GA4SY8DSXE30CIbDMpEOQR0Z4M/swv5+7HnBJ8VInO8wI8z0VVYXh1UAcH8GAiH
EW1KbmJI/pDZV57RMhfnn5/J3pIQq36dHpQ7PXiuE+DfW+1G//tTw8PkyTaKunt9Un9+xcTg/3+/
yWptJFYuKRQ/j+7PU/vzG///H9Mpfm4Iatj/PLv//4QH2JXyjevfJC64/32wm/VR1wONCauF0DjI
QRx+/h3utIsZL9+iQL1YMEKwDvNDYVPFyzz6ZjU8tm5lNvSFqy5s0pHi3aykXaI6ZmqBDSFVNV/I
JKaCPeQk4j65i2wAFSlfKSSLUphG193BOHT40JM/tQAV5xMuGTuqdmvVVBKMk9iltEJXYnbPk6GT
rafmXeKvdcT58l3XYgDDgnhYFuTo+bBty1s8aH2NA3xpLidBmBgVObPgeLr8pXsEdT3ROEqoBMnQ
1Z7kJ4+rTUV7xmjWl/IlU/1vf7rnZs4etJD0V1rJhtpjyNfEplCuoZPajf17Iq3huOrppIQ7pJ6G
3kzdUCuJJ04b52IlbYY2gd13eRUy58yAGmtrT5rQWzBEDQ47RKFzu/fmoqT/+MUU8otXyeK5IpgE
X9iDN+AnaiL7pTT9giahoQrlFBwtunIIMmeUF0yRngsJiIKAiQuMYpqw7o+UscM3FUxhcAFbiPJd
bEfR86cFP4uKuSbl16RK0UCzOkwL5Eq5gDrLzt5Pdg+5gN5224gk2khSxTazL/YEgBuHVu/LNM1u
gQ7Y0qhzisoazUz+mvflH50PxfOUHcGgSJlAc/zgjcZX0TQj0yHeFt9TOBXBFEb+iEtX8F9ZukB6
0e1kr0tQdJMAvFqa+7qAyMBikx6bubRhNI1TN0zjzne8x6zsgHgiyaRXBmE1Qsg5o8HIMI7HicIK
rEqIwLSGFKjc9ujT+zF1KRdBlD3y8n9jTkIRHalf89Ivm0b9lgtHLRCsF7ANDQH+B1npHGsEl99Y
si/h6+TMaVWNN8BId3BBZ6BGezMa1fMQ2EjHDE2PFUcUYV5fEdkMdotoPB7lNY1rY+u0B9P03jz5
bzC6m5UxplBjJzd9R6b3gKvUsfUpL2lqT3sCOQCxO2IpxcH0se/MoEiej096oCB0X9znofstjaI6
8GCS+QvRBzeA5B4RFNKcdLj7qf2uzN4Nva79G2VsD0XAo2v4sr6CNNMH/kfac7LpjbQ/xh5j9NRc
Kz1lOwug5mglfzj61mx6DE58ARB1wWLEFEtnD1QYxEef5EJzG/sRxoGJsce2+wtX6Q3jbLI2V4aE
Bchj5uVO2JnI+VrwetLZ+uqc5bI8//zjgjSaj31YfW0QMcKzzqTDWWcv19Z59Bwyy4KWBhvC9zNd
6F3t0EssMveQm2mOwWhCDdPx0U3MYmeHkeiIQ4fUhf42j3NymHWFkApFBsZcdmZ+3yycI4YzRG39
wgeTIVJLveDYk95ifFc2aLNlqb1ZZHD5OJ/VYazSx7n3A4R7KXNN7H44hG7s25pExSAQWPZMPnc5
gt4RLjduq5qRgFMQsyzpET9/g9P6JPPD0Ag99+fMw8LGsjkEx9YnfaauUfvnrQgd/LMEVQRrCY/P
QzHG4lZhVdK9nE6JoeZ90PnpvuR1OCQ2QEH96roxMDPOVSNTMXV01bZsMWT0qcvs307yZBbG51CM
t7RbptdciN+ZTj+toI+4CMk3ya365jKcMAlCg4ukurat925l/guXGuwHzFGY+yazKWMnOzHDNaaH
JBx08Yp28aRQEb/FMcKMeE4PIIG/nCavjo3LOe4FCb600fc3JfkLUIWYqpy036oG32DSEeEzYZCb
NHt+8j3gxUDpx6qpmtXslzLPkCHFOpQ+KhwpJLXrT1xTECxmgIOibXGbVzcCX86qkcfR87y1+coO
JfW6mcSAq/+6xXAl1KJ+cBs+Xdcf7kGV0sfdTq9BUrGgOGO9j0rPPuCpZP8iL4ejbLIvHUEyAENE
mcV+R6riXD4naIdjv74ZqtsXi6hpS4i/i5L7nlDbAyPE3bZctAMBCTQJI7QIum9K1wIyHtN7Ni7n
2R7mnVoUsE1ioeIIWoqocVyJRe69uiNvfc7OWjGY2K1LJCReLojVV0gQxUcR/LFIEuEQat+bWCHT
daGi6RD0OrfB7USoiJCD+ZAJtso8G2M8qqHO0bYRq4NbyVfp0bXH32aHT0bYM5x3XpD84bzKLCvX
SN/XoDMezDrqSfp7Ka12QVYyPheja25yYaAr0D2mHQb9PiM8VrO2uCT8cQ2a+zbynhKnAV8nlc5b
1BfmPqRrKVYGOe4ce3q2avHHVnFo4b/WXXJNCFI2dEeUg8na4TjDG9ZXb/Egmyokidn4vZTBRzr1
11h1p4aS9KBsH5qlv/qKF2vAKIFLiPAGpO3wcOwfxPE9Y+Jut46f6Y3tVt+WdRyC7hxZ2VW5RPEs
kALhEBNSr6vHIuqtUC9h4I1JmK6KTcJ4KIVbDtKuGVIrRF3uYN1LvTxHpLio4s8CYVnaXru3I/S6
EWnS6pYF0RiCzV2yGFwhqXHSSxy728ryd1y5RDUMTphJ/XexqtucRg9lYuW7YfSpWzGuRqS7YyH0
DW0qQWdJvRHTePExQzPFQ8eRjaEQDsWSZYoqTQ9kcbaIrUgxJjqB+8zGKQaTL4duPuxiBJBKsksz
5e8ApKs/2XtXoo533dBStMScWjkYt3SH+1UNz7khCbvEF14qvpCJO72XOb4kmWdvuLkuRSrmXTTo
f8RX/TYt6zIpuE2hzJcYijqkIe/DbYhqsYjymTtjnwi3I6ZXGBtzpMIjy6z9TJw8xxo4RoZdEu6B
pAbzmFFetY2Ka9l7BRGG8SPg33vKdJFSnUke2nAzqp3Uzir/yrdWm70lIG9bYJNLWa6OyrENq2p4
LwDNccTbGzzV16yLdwGOUrutP5BDQ11wcO9AKPdj5iWnyTThm/OjVUFWIIEfPGi4KIMeHL32iq/h
i7GywTA95TCdQMWla+I5IQtssPm73cEe4bnUDXl9GzEvWfzGbcyUX1OGVDrWP7fFzV5x+I5DT655
HNmbnjTSHwEUUKWTXmeFbhH5EnFQHRK6pJ3Mq4YBFmZya8cBGxFyxN1CQjthiOZeqdWD05bxLp6b
Ah+Bmeyw0OPY4yhhrjOx6FJJABqVFZuMlmuQ/i6sOsM5eZDrymAnXCrmOCQvHB+G+WQnrf2QNumw
LyVFPYZt+pzkiwGHD5VXJibe5zIll7rjypFgNrhbdvGEikKgZs/lSVYDiks3Zz43rSv3IxKGCBWB
APgCheF1SmnUmiuBsid9nw2UoqLF4cO0vJl8js8AN6HVNbe6uhnlnO4ip0DbpwJUWEDOZnfUQcLn
UJpPsYES0x8jCAUfJt9hAg7InO4HLbfejPODyEsejaXaDlp81UBBu5pOvqZJfGooYMYLDoeQFMgP
05/vg3KO1ZqG0XQcw1ZsfU9F/j3FbfWXYPF0oytxrUQ1Q6acdafUNsg/yXRgYIcx2PQ4WYdiB60L
wo62ku1om3qG8VB3S70b1BhCFiPMdO59ENvnga1WTREoUuRs3SL3tjlkWGqij9PE8KFr33QzQUfG
9HNy+LvUN2+uxVe21GnYWf5l9m0A+nxCk6vZz8gSYJBPZQXlC9IDtcy23Cb+rhH5h50vp7EGDMa5
wYL1oyBMkl8L2QSH2RMXK7DUKe2/leN5D0jFzVNSyeeojtRe9rhskqnYy9k8YZqJdotZZyEaAGJ8
dRUiR0AIIHLSH+17E+T0C1fZ3jbiv3Zi3ZtqZpxDk313C6KgzFagvv1JE2qCDOI6Q45sFxAxvA59
lbXXeVaPKdtQZfszpX0O3X4myQBwPXpJL54peKwCieJJapJ+TPe90gahbqkjtlmL6zVKBVjRcI3i
Ue2L2UZE30okqkfcnmyR/IXbYrSbbdAi8I7emjXQuhPincLEYgOi/F5Gq3QDFUsOTUjwxrjSmvsy
D1CSwEijYmpZ+1QCm9eFHlNpWHH9M5emfITrX0Ug0FHzolGceDHtmvvBaqNjn7nfbvE6WwKKgCTF
FswSeB9TPhtfEFevACIffkmGVbxuWsT9bTP3w4oNGggZwJuk3mVkU2wt9rWNlZv2lvTL33aP2pC2
hb3JN7obPcQU6fCX4DlyJrtQKbKU5qhBdcgSZLT901Kkp6Jz7qmof5kycdAKJUjXFUgQFX0O9geL
9LqlcfaKdcaj/QWLA8INltg+1IhIzirmMC8hcnUNvSzL32XGFzsgl8doL+p/uDqv3ciRaNl+EQGS
SZevKu9U8u6FkGkx6U3Sf/1Z1FzcA5wXYbpbmFZXFcmdsSNWwECY/fzdNGnu1T1GKE5tjB7q1cTJ
fDTiXQO1FACLhNmTVwdX/IqOnX9WsnAqhcd1OtdEKqtxDRJhP+RYPhwvdFA+iQeU0rxzyCDgIs7v
uiZQ674Vp6ZIHpQ33UOIeijJat64hn7LY84EI0bR1jlOsR1tLdO+6QRkrhiokLeUVLTO4zItJSMt
oFFBQi8yknYTSEzUVWgddbHTtVWvmrw+tdTrUj36prlRhL5Lgj0G/9T4m05Bso9FyTIMSbGLs9em
43lm2A4Tcs9B2gexzXOHepXPTP1JXKnEoJB/UOzwU8v+goGN/HYr3X1Yv/CRX5ezWZ44oQWcHiNI
KNigDdpiQvVcZchnS0KQcb57pDL3svw8tHBz4g36I2c7qPVFAdAWS3PcMnjwmf2IBuMfpsI1ZnFv
Z9juu8IIu2/G0AcPhQrIjIweMOzTWsrVOD6WuCp3XToQd0nLtwzTnFMxHU6M4YRjvWTb1cFSCkB1
icr12pnIvlh9ci+q6gMjSNBUn5NP8LGHIqKqc+lgBk4FEaiUy6rFT26FuylW1dYyXPumHuJoXUEC
kFIch9i6Y8UGG3BGYicoT7A0aEos/7AjRkapViOiu6OHquyjyuXJdrQ8Vk1EZmt3/udQobNvCdH1
/rgjSf/PsY0XpWymqz5kJrF7kBBO/qqGx9QeSPY1Ksd502wsKnNW8PP++S4r1Br0P/b2l9Hu4I4M
zVehnFNf598JmTZMN1urGclK1iuqA+mZ4edtEv91gXGRtrC5veazDa9M9hheZ7y4nOHYzNfrxn3I
engMsqGALKNmBSGmXjQltragEVd9MmQHZE2e5yGO0oaVGks7tQ1TtDOAsPcULOGiq8L3NNTEwYuJ
gzSxE+LmSAkJMQc+S3zmMNOMzQfdJBb79ei1RIReAXG8WJjMNmoi1IEfghXaiMN0Moat2dYPQcJ2
sQexw24vrm6w4P/IJCK93ERnyGK/TRDdppRKEULH0DQDLNuqnhVDM7prV2hWgkY5E5DK13HhfmOQ
09vJDWg23hn1TArbaautGZ3/PsJj3z9XojsnBrf5qveR3tCVO5Y3Q45TbYk7VYxbBGjq8U6TdwoM
Tlv1UBwLqZ6bwvruRIjhtySy12FIJknJUcmvjbUwcZMZ5KPZxFb3zInHghQnXWxiDXfkK47U4vd0
uKt/5T6Zr6nnLxYpx3A3wZPTegUboHSTl216qybW/lHhlyuPHta4xscnufXoLMvIYJJAM/O4WGXh
gzHTic4xGXcvSW9ckr/IL3qVWwPRuRysR4W3hMpjDHVIIsbgcjiTuKzbebrMhCL22fje587dHIpw
FQ2h2rqdf2LliwXX8x7nkdPWwCzB4bvcoyNs+pbjrsPuFAsblOLxwxkwmSgDJp9b3xt+6m/4KDkb
GErzWmflcNMm5e2QjW9DseS58JEZotogidYbCyLwWgWcru1K3NockjrTL66jMBpIPuuh/x1K7762
pydTiEMc+s8uuPvcMWHiBcfUNk4RoZ6t2zriJk1XQSpjRlV71QwQR4GDYsvqRLQV/fgd6IAs4K85
2k+jiJ+Yz/nniujYzeln03JzqI32SfbtIeoQ26T/NQdQZIei/HLpgs4DOTPB85rqxn7JLd5bnbJC
1sQm95gViRujfYUon30Docw09DrvIL8zEdf2wbJ5snkz06Nbje5WGy7vFBFHL3A/s6E3dxWASkwH
1AX5dwQkzha45k08cByKMYgMeWoBTSgvvJDueaoNVBzOkTsnJwuIy3QISeZVE2xWg4jm0VXxjy/E
T6bMeYcOY68TH1jNaDx0lgeou6zFKrLxYvohqT6fhnQjjcyDZ5KQyLLuS9pYFMOSnwgpGrl7/rZH
0s48QKDEueHWHidFMJTgnDGa+6Qnx02qOl9zGOLnkca1CBOTsW5OH7SXp08GnZf+NADOOAyD6Z1Q
M7joVj0z9jksq49g6tpD7BbTnYWTKlQy22RKfnvRR18LtiY3LjnbQzbgK9YDCDPLd1azN/xKb6uL
CuupkR+xe6G0TSJfoXIQPAtn2mhk+BTOAQ0g452w8uRRlJyPwppQ+5xnvDUgMhAHzGIT9MBjVEq/
bIWOnxGg4XT8GqkIT4qv04ObOawSR5Uz1nJgwcxkbVyJjBnp+Tci/NFGE4VpK55heHFclylZs3Rp
Qg79QfIJnkEdrAxRgnh5CqDI94hblfYJHiiMHq+m6C+sH22Li7zI7VNZVHRWIC7PQX3bQLIMPcZ0
/QJkn0eWghtru0zXrIIge/kkQ8X7HOchli6YGWaJsKTt4MS63NwXpj6FOi8uMsRpM5Wmuy4MJLsh
7aojJaQrCNE4dwQDLciSVZ2Tp/XzDOWwf/XG4Em6NSQrat6IEcVfZjiQWuoLKAB8qoImx6ykRbQb
KzyZMjoOo19SmlLu0rpewnziFxMgx0CWnZCWI+hKS1A8Gt6CHMcF3dyY8quaw6qvQesuFhAr4y5R
b0eOlGeVCGs/rxq3SM6pbb4EGOtu/CqPeYrY7dorkn2f+vm6FQXswdZ9nf5SR1FJDp8F5+zgzCFu
CZqZgxUqu7nxfImSqOv9mBOXKX0G04nEp5lhwfeHDV5kl7h58kRsm2NzQzapLg6gEh4qCcsj0gDS
AM69WmJgrg8R19nHY5LJg/bmt0Ynw8U1Ev4JJVucjIOckNQNcjXcxKE6dH3lrWFY4/mrs1MAq3Sv
cftg01Y5xEj7rDuVA3jVMeBcsWOrwyw5dpz9X/ISPglE+2NRoCqlHZxFUtqocQu2YA6z1aiS4MbM
wndhDLyfVfAeSXIWbd4ocvnhjIBhfqjSdtZBX1zixj+BtvPQ45FUmJ3bpxTD4KObbobYQcts2KbK
koMzZsNf28CxyQOb0T3JXYLrYfw+UcGWmP192YuzXc8nnBLvfSZoUstdUNQ8mXAVc2PSODtTcu2A
1B7mbhp2oT44icJp1L9PPi4VJwiHjcvSyjV4idK6ou909rtNFE33rlMHq4EQAALwvm5aEiZu/4Kv
/nsGMM6JgTyub6DgsfRjKIjFtu1EcKSVJmPdGp+DSJOr4HFTxFaK100eWYJ6u4I+sTBKzE0SpCwL
UohDmmn5lI7FG5CfjYU964AB4+g3rn/f909jT3F7nso7TPfAtFuYfXLSuyLuiivrwYsum7cwRBEp
dZpv8nZ+CirCXnPjTjeIQ2zXx9E7OBNjBCbkfYz5ZrXsi7FWu10SwDMdIX5EePUo/730mvCAUOWK
Iub0BHbhy5fldOwde1rZBr5kxjdaTgrlrqcusFkW1XvdxOrcJNMp8ozxmHigJIXBtsZ1zb3dEUap
SgP+ucQZFsnklJeTpmiCTyL2TmslnZp0SoGHwcx2bGEe2mF+46M17q3EOkaNXexEyyEidxLr0gpW
Egon803qs96HQ/Pd1jhjTcHgUBQPFqalI9G+bI9RE7iYvSwqIzCDSGoishle4h6pbZo17A7wGalv
v2i4rZ0DSwEum2bDyORRY6gr+pEwHiwvTtwiXvcZ7C/XWRxqWPFiNBiIO0sFQGASj6xZQ0/xwnXq
VkHDyrfCBe1TciomQ7GkyZ2TM3wNCSn/FPGOraZznzV6r3L+j46+BA69TawvEz4MGE96H6uEjwK7
b/EFbzCwb5l9qlNVk/qRYfqWOyMfY0FRMCSIeBtzrkRGGY95hFQ/YG7izvwetPN75Xp6l7fBrwHA
Ce6zU24Tyz+pnMc1+7M1jDdY2DmZTPerignGBBKcbFGr8+CYNP2iSoDHgIrbsTjDdeqj2zlzvh1T
flbgXP5tkUFTG5PmvkGDJoBgI7v383KSULgP8PPeqwFqv2w92kBL55Q1yL/4sDlpdhCPCUPRyxHn
x9pPxInyH+EmoDHa9Fskk7raHgp0myPz1MxTaz1x09a0ku9kURG0q3gtcYh5p2qQiwxG3w8UJgiK
qYMUOe0qr8DzCrmcmyG2vETTShPFBx216jvxmMQ797YLIweIizzNkYmL2C8W3h3U8ZDGQGlP6iZp
ybSx6iA5xvyM2md72x/ZYpUmmAcXHyOnmfJkYtNZJvVnK4OU9nOM5z5+TtHt2DYgcrTiW1RbsOoz
Kkb6Hln2x9SbivGpZk2rSAQUwd6Y+/s0gciufft9Mrt5U4fc08mwbl0GQbIJqBbp6LxLMm90I0Qv
dVeDNLa6B0ZXYCfJAl0aKAIKub6GPmV8Se0n3m2Pl0GeeMCunDmsYavzUJ1IrnV2CXEpBqdNoHXd
SkoMEg9fgC+Zuj0NC6DjKWCTZd7oVDyVig+329vQmHpwehOAtdoBuQkW7wu21d1keL+TkxtH7acJ
lBt+pow+d46Ayj27VvDhlfG+qftwo9zEXhkIyBOfkbVbqkUZqvNtX+mveDLXYjn8ZgNHC+2qp1pL
OhZdfEzMK1sMUC1qqWGxCbXWo6HENib4i63JgK/AfrsC23Gegu7LAK1EDNJb+z0oHR11+3Dk7hhj
X9SaVa4sjN+urS4KRv4Ob+01KsW47kYJa7HI7wLga7AT6ZvisCzHyV5HaU0dMi0SbGlqubMIlcVN
m3CSVT8zVppuModrGgerOknrLXrGVxAG5Sq2OeM2LYqUyBKB1XCbdqShSXZ1xxRmDcNRyyqq7r98
qqNOjSPupsAbVoCjNoRJeMoYXH6cGL5o6z02FgQN0iYmUOwOCqXKSIl35s6OpmKb2N4JCtm1DAEe
5rKDSwc3IQjanT249ioPQUXAUwXz1mlexSR7qmav3HAfvm9L47rYbb2Ip6QzIBSOXvQPHTZvYW1Y
7vNQNIyiLLOKQaqjiwJKHTbbRPK/FhaIdkIjGAjtO/VdjPK8L7jnz27wY+EJBOPm7+iBwowngbTn
Ie5hFsGEOXwAmz4NEZE5nEqXFmE2v+DxZmz+qXydlBuf+TcMBJ2DhAtpncTCPyQTFignBpvg5RcT
nPCetMFdF3rmKbeDZ0yzhDicgesQAcxJjmkpzkQpOR3T91f3JWb+iDW+9M9tXp0Hy/HWPfhHgmkk
bb2qgGuAilP6+cSLYN26kh0mqfkx5GSSUPddu/2xxskok+VIGXXmbTVHKM/l8BmDHXhxUw47uQ1B
WlEcMhJRXQe4aM2hJJvq6nEDf3uJazHkc7GvGnL/yB7eIkVBeoPGzU1wMVc2eF4UAzo7XvO6EFhP
aKXypg4xBCQ86XZSjpuxCd6GMR03HOfvo5pBUobNw+g2nxyXoT7ZPvN9dRsYAHiULp8C6fOGJqRt
1KNVlDgPDXMrASXw5qK9FzQYOD0WDp/+AMfiDc67+jrj5F5rhcaO7fOxMH2uSGf8hZlDBeFMy7BL
ygPz++K+wMSWVNuaXiyRsNLSAhpD212suQfZAzTMiqMnacmLZwX+vlf+Xg7zYw8CFdU+IEur9I/G
+Y4Y1FjbFBZ12o0fCUeQS+InSMfMd4fOrQ4gkq4YpIfNUAXgy+Eq1DG3tTnXZ8SK4UbJ+VpXTrJu
ZudXjuVTuASX0QXyBcJz1ab71fTjypqy16FL331XeTfqnIe8I4ER/3b2RDRn6YB3jEujjBdzmJ+J
wqbbcVwG9BJB3lHYMCL7wZ5gAMVu9QPsPmCj1G1ao7ljKoGOuwQ3tR7OnccbgN3x1a855Fr9wWFb
hHLCh/F1VP3eHlJ3NWW45tk8UwnPD9MHDROCS8EyHR1mlF5rwOhGZT6gdjUeu1l/OIyZTW2lmnaE
19mkUIOL+nkaqw/bUnpH/ZyzovazvwkLgiS1ENWpRw0LeXs3AG+/lPTFqmuJMI1Dz42dR7tqJL4g
aO8bO9AwHll+sbb9zHgldeq+NvXWVAgETkC0tC0AmJcV8YAyJbo4NxUHjR44d35X9cZva2TmZqrM
dl866rn1vO6E6QclNzwZvrsxYskmdHIHYuP1PeFMGjIa4ji7dmE5DstrwTzvUy0URG56mH2HgDy5
JsumTB4fCR2gmERJ3R1Cni83SQZ92UpddKSo2ZZL+1E2gZBI2EZHkc2hI7sKq99yJfhYak16MBzz
qvqZm1iTJrtF3w20y2nka8wwd8+ErW/CW9cX7c5BcuDobM371tAPmP15eHUhjoGJBhnAwquw8SHL
MTd6Ng++UXenTEcWbbX6Z8jnq1tPilPAW6qq8iJt/P9Gdifd9JZFB+WsPJZwsz5ZfYDWbN46IRuE
lD74bUb3iyjPmtTXnNi7lJNMn1RY2ES1KhhcDZ9Mtui8o6/0Qw9stQ4BPHhd9ZyW/WvWiHlrOfh8
jeql8jCaiezDGIG5ONVr66NDz2O3hwxpSohzlYNwV1YSP1i5n5MWvxVl3sgc45hugvGqs5lyWlDj
reVDLFUI4EtANAlbwqOxegpwiJCJxlaEfMG99BOpjtP5OLYc3XkGFgGQ54B9lnHuOuvXk90G4GKO
hFU9JT4feLbCGwSx78AjH4RBOy/DN2NBkqV6Okx2Ty/LQA8KcWb8cSH/cOnEzpr00glry2QVLd47
tRnG+rWYIFrkWf+KZwcqWbjDV7pP+RYm2g4eFDVFrEBx8qeezzYtq7yN7HgChAmfucxKZ35slsG2
J/i2Mto2Gsut716hCqzbYGdV8tzGQNmMwDp/4DsvV3ZAG01Up+RnZj7ZxeKAINnBfaL5KLGjxyRP
ViwhcXaG3V1ayPtgtM29VbyH4UhJvPHosaqqMlT8NK2+hEhGjsx4B4bRSladdpk/+uGzK0ZmGW96
6Fi+pJUkyJKO/2y/ezDxE/WWSZo+jqvbYeBdtjjxrHzf/cWTBgcBdbFIa9gYVnSxvL7YFIl/RzeD
iwxiHtMggitIWggxWHCBRoU3rRJyaLApj1NeMkWGztHx5C6bQZKn2AZYx/3CtHrXYXhGi+UEg5Nl
5sADAZPQIAeTOURga8MztVyvZuoYO99svmwn3dJJtPbkY9CN5crPi+dhCcm6bsHV5pW7MSQ3nOqf
zOMi7WkvAwPwWjgPY1weDYaOG3u2Psw4dg6NSKmYsNFzXcK5Tv1CSJhOppqutEIW655yMKQO+yY2
Tq7Ae4Gm8lonoOjrtuCG9aUjRHDI6Fczfehn7h8xAdUbo5zI3/dgEhXmkVi9i6R98cp6XVLNnRY8
uH0mu5tkpJ0rDhDi+6sRn/x8tBl1pmxfmhcwL1dVue/jpCnIdBsyoOVTObpf5AA+DYuRLiPODHAO
oL5e3tSki54iS8I02qqSswbAhc+szGLgXQ2Rxjh/sntaQzSxpWSyrGvUR3u/wHjeJORUxEJKqQpi
GS7xozaKnlRJiGxyfKRzAHtsrp9si3I0O6UyIsFTMXvFM7m/5eV5M7ngDkPqI5bNSySkRhdvw0sZ
pL9t39qbzgkjLm13W74aCQYfI+7Y0EEc722Y1RUzR4DdqZjFj4sURNMmSQkrf4+gzhvK+OnEcKTP
qMedi35OpngTVvGt9Fhszv4NOGr/7z0Eh3an3HY4te/92LjcndHSURSxH6V3wZQ96NRENMAmb9fp
RrToPFlOG5Y132bco1eTag9Wbz0jIyI+iflcuf1OheiMfsAyEkeNlc9rmyXNTR315TqzEB4jPgpl
RyDe9y5u3TMgjA2nlfpqU0aYOXgieO0S56jrauth4e5ylkHs2zAZtyOrD/NrDv8B/WE8km1NSuAH
eMGToDho2zTVAcPiKh4cIGHePp8zNABV31IKQczcau6F8g6L6hB7cPQLRsy6625ZlfFB6xg2VP7P
b53L1C79F0V3CDifimDlmPVF4wovI5sCsNbfD92tNXi30yx2jcGwArLghlI4zDOaRpGqvC298ppb
E0nSEEh+H97NqcfBBk8sBmVY2a44qkUj9Nt97+PRsy2qR+LFmlTUvNO+Zf+bFNZO2ydYm27GPH73
svkK+WOjPayulqy4TCBe1pxe2Cl5N33L+cJlN2KlzCqAIXg0Cux67WtsYvlrBMkHApM3Al8gUc/h
IYMrXjhA2ZaLMDTmq2HSfYWMYobdEQixxDc27jsWdVlkX5mTep7pg0vkSp7rkOtsXvwVMSKvU+NX
wEZkRfaR4/YVNhzwve6xkYxNqPE/Q1O1m1mwv9TI+JvUazetOV0DG2PdmHBOIoO0CkX001v0K8zj
KoYtEuNfsif8TSxBr3BcVrqmL6MfOzi8dz22UGpPLE4c4CWc2GTVPf+K2cjZZ03pOi87Cpza4iNx
XHrM7S/VhM9heGKOojJYgjqkuUiYCHGA0+fcOumUF8BRD6Pp80w2cLiGpniewv5glb897wc7G+56
xpx/ZLbed9VijPZmZ4tIz3I0insM1ykVLl17Edqm3cIDtZWq8Zu/iV0//Y6SRcSQ9OJYO5RTdFW0
p7ZrRWH1sOkFf2ta6RUtItG+63h3/JIjZBWehsUKRQgThwIN77RJ7SxEWgoLL9YS3DVRwuwkBfMW
yHuzZ0Sro0/VMSTSH0jLgyd+MfnvvSrC3sZfYEhIPJ0A2L7UDYCNsqAzxBp8gktgaCL15KZIS5a9
A2VgZQLobAN2PnVc0i3KO1H6+LKktGp1Kv/6u2p5CGOpt6AIWBmnJStd/Hx77D5no6EnRwTWM0nG
cZsQjJ1CCoqySt2No7RWRTczt9OQtwqH/GtAq1pHOXoZtZhrq1lcXQvA2IAzcaMtfNZmVb2R5zCP
AbsUc6RUrGNU3TidKi5o/7OgbEXr8qMyB/vA/kVh0QIlgCN8Yh/hZVTuNt4xV6a+tLZuj3R77XxM
sRc7hG9QaHMJkix/mkEyXC0f2n2v4+Kojbo4/vdf7wzQ6thz+oBOw+/+feEnadHvhbeujArM2wsf
bM5iswftLzNeysLI3jt6bsENl8aDEZKN7GnUvvg+VTRz1bDcQFcdKm/iAcDzc4n5Pgysn1Zppow3
U+u3yBDRL3EdBPI5IuGZpve2BodlakFgmDHSydr0peBQtk5k092ZdZvvIv5Z6E58wiHphPxzE3dH
YSIUhthiPdAigsx1YmNrs8dTULX/70uSpuPp7/ei/sQaMjj+/VlSBo8lZvbd//n2vz90uyI4qub8
v/+XgMf6iTg1cfFJajJ6LTc+7A0Fy9ET0zxMsv//xeo8EDNBsXdEJk59H9j/ffGWX+oszfCKct5D
kX3NByqy/n7/73ujIQrQ2gP5pvrKxoXV3U8NyUZD3EmDLUpYTYcAdsKuK4AtggsdeUtn4FY64OAG
0VBxLuLRn8PJDelAsGyW9/PsHuM6846taX9Jh09ejEPlqDiwYvSD03ksGxSyjOzIuqKz2AU/RaEL
dvolQkDPWXH8+y/rv0SBXPuAmvbAp/RRWUIfJ/IFx79f5k2b7ZFngYzl+jgs31FL7t3+TP9X4uuR
Z7JiXVGmPC5GfCtBSM4uY/U4efdTSKYDC5kij2Tr06B/Kb4PT3PbLtcQJWCCH0SWl7rUsO+CGMwz
7AroRFrXm55AK3mkzjjOpjJAumphHP/7suz7Wzs2b6Dph8d8yIz/vtSRRiTIO0ynBJ3Q99jM/H1L
unyLuVi2Zvp4pXAhc5OCZDD6s+utgNWoXd5Nhxm55ehS0F6OojwVAxTGrjsb5m9lWs0xzg2WdB7m
LWv0j7jkePa2eNNDK2rOmvvsoTCKbUns/4jLDTWB5Xk5fZIr7reT+qtaafG3zBbrHHnD6kWxLUEz
MEbJkyTJLpYZsDk+gMOOyZzQexAS6PFCm1faO6GnDaD4wX56fb12PEusqyElSumjmJrW/IS0hkfV
1Z/MueaFQiupEd7VqD64UwQrdCV5ijkiRRW+1bGawKYICiMqkEI0UsSrdHCxYuNHXjuOtyRE6MHV
9sYxQXJUGXAJa2oQLhrzZmwpRdcuIhz7/ZNf1vHJpA55pfDlWMGqbEqejjWU0IU+GWDfw05KhLzL
HunWNeaFwOmN28rqOA5QzoeUGwwrfkSKNv6VoSwO3gD0usK/5TRUrJXtM/LSmXkEZDdsmhAb6lrR
ZAlneh43ZfgcS/c9ycN9WdRvtTjV1HOMXgqtivqNgoMdR3VjC6fspk/+qZAjHCTGgsMubAj5UQz1
vq3c41gRqxAFAa/RCc850PZIx/Y5NxL2RzI8VLoAOESmsnviPtebCF3dcNcJ+4dNZbdmkt+xQFZc
q0W3giTy7Ftw54nS8BOycqgaeicjJs+GxVMd+GurKOjBbh9lJD+Bdqcbv46vaCQRmZb3PA5C+u3i
VWWAuWyHnUzzbukj28W869gQ3HsXu7sqo2PZylsl6JPFUMi0UK5lP8ADLgnVVa23blR2X4v2NujF
r+IWh14Pss6MUa6gclPpbu6xe1awxIPSK1aRzB+mond3bTlttRs/aG8RpPNgE4vwkoyVvbaDIw+K
267Wj0Yp+xtbg7jL7XsCDi+25z4GS+Hc0gWARsiASHqwJ7XMYxRfpEFliKLtfI7g+FUQhImJbYbg
K+MwCUXFqfJXb2k9xyTtI3GqgljW1PaQIMPfUoKQdWwWRkxFWfBW5fWrNJJXoFxYEqn2ZWhoLfEI
8ZUnXfad8D6ylhJvOMER2gYGfBta8c1ow74fneA+GfifFS3GJtHDF4JdbGzS5ak5VgTghYvghhdC
R/l95fffDN3ixny1UoGFnDrLaDDTXYoWEZpgJqaER2xP+Y2TfZfskNJU/Q6zkoe81NvWCJ/mEipv
7mw6VrAX4gUlFLhDVhd7v/VfqUNjaxBxuNAhY8qEGBgMP10yU/QgkSfD8mrBhMS1Tc4hDu/Z+NQc
VMizlwZLeI8MjQFUiQHOEjQluoc6wm7f5OFtaLfU3eJv3AmHPUHA8iyBMdYrMAFj4rFTNNhK46Rj
yWg0/Tu9WHwG7JVXODDGYmeTD8kV8z4IU/PTbEHJtNL+VjG2rwaTHbiQmQWn67xJKlCRaMC3Ui68
cYryxxGdsTHpx6487kwAmXJYXcW7bXaQcL1j05WgLnPOmo14IL6NAzKDH+0w76XttA0CIojB3H/h
Sz9jXh+WMlESUcAXszxygRCCdtG4kOvchUE86+9uNr/ZYEQb1Uq0HpZ9bJmZsicOc6xPV6zE+Y+e
pYWttFqJPHprYNh2I7WJle1gFsyn96n3HhxUWg4n+bFPcEzKMGcAGiRGxDHDhzy332Wps+Pgh7cN
x/KQpOohzFsQP7PcpPzfWIDNH8WIdJ3P+YDsF9zjOITpN1RXUqHDOpPFl83Tk7eBF7SxmHtciydF
ar54wUxazbdeVK03ZhvdtrJ66i3D26bleRAy2nUNFB2MV5vY0xwtMLY13W4uS/Teiv0lInUcj+wW
7YNDYMaJ9IM3PZpde/Ky9Ad3H66bHLNnOzyzIzgUCdSM0brL6qlZxQsi08l9GiRnsRd9+elDgfDc
aDuJfWQPl6KdozuI+AD/bB/wENIRPHxyVxTWMsYpx7mKiFVCFWzGKDnWxVKHPYb71ArGbSpxBuQD
+1mAaDSEwQuF+HqZNTyutgBZ4A01DhpfrzIbS+KczEc/xGhYxUA2TGJQg4pfMJlCbprC5IgLY29q
+16nVwBSzTMB5vER6AbYnGDmbg1ppByUwihPayj4IGG6xRZ4BPDX1rxYOFI520HArrP6vohlfpUV
B03RNtDUujUVOHSrTzJg+Vn0h77kpu5XEQ3i5K5Jbcnr35fmg2WHv2pJTteytM5zrzBW18BvhKzM
ayIi3K6BQs4iGV+G3UP4Sd741GaU0bi5y0s3h2hKvJl5ZK4S8YjFga1MxiwYtv65YJYIl10/rSZ4
9pNiWFn0JhDkYB60DNKYIRCDcfiIYmc8N1UFerJhQ8PLtsvJbePbwJ2Cb4DtV/YE1M08gx9n45sM
e3ROAA1OSGN9fx4Y7OH02gxiYto2lMgF/AhOaaIDFIiWjl10d5nSuDnDjovLSja9N3V3f7/vRzTG
VHaL7Ce7OzLZeq08TEyZIlISURi/DY0rAO34bioCdT8sXxCjz6qmE91uvOB2GTaKqYjvjYi0JA8w
Zqnll9XyhSN7w/aZXuKxp1TZnmS5/fvTzkrDdUu3NQdDvo/LG2tQOGrUSi869VV2L2dsDi5FtF7M
oQkZz0MDm2Iu0Qydm3EbB0nieZIL1TrkoX2sVf/cRT7lJ+SF1iw0Hlyuib09jcbiu/HxciTrYK7R
SVr6Fri/PIclCEiSVLA2m+ilWfzi3eBRUrpmoRDcNmWJ9S1WR/ncQH5nwnLeqp64ucyXZhA3OFvV
Pw0dahOSUVqziRiebRtarWM8/f1ioJNlZE+8aqq03iemNT43kEwl3pPHv19lbbT1RzfcKQfTYZP6
Iw56R+FjcW8TGYirmqviuXKMf26dN5e/X82dtOn4qtRO2OrBcfrymauCO6qJHtSopHy2xeTgvOrH
3d+fmuO0ms3BX/tGGUPjDspnPi39rsSYif+tqp7NMIgP8eSJxWJNAtJj/HGxeR5TCwIJhO/qOQ/G
iU8F65Ap8WEV4jJ80WlSn/pIExcZggvbqfTK8RLMuEpvzbRxiV5YWzvAfZ+6PGhHTk6W4N4+MgN9
ex5etFOXFeUHwJ4jsNX/4eg8tltFoij6RaxVZJgqR1uyZDlMWA7PQJGKHL6+Nz3t8J4tQdUN5+zD
EiTLk2c7n4L1mPoMBqz+WDbueCqr1oQO4pHEMlUfIFswScbOsuxJKciJ+Nx19qihU2vuWpFql4IX
1uS/LgPNe6QFGKWE7qrHQLCjxQNrSEj9oiEKi4X8eMtMYlaD/g1uOWpBT1J38eyjydmOOBJYSTHf
gymDt8b8qdO+XWOBoK2bFQshK/2tCl2TLFWEFSBkEeiGKQsE5C2l5Zf7JvQ2TROvkTIajIaDcB1H
1K0u4IGx7i65Yp1fm16w5iAlVfepiPI3w0gsRiPejU0mhWBucpvoUDNgFBRbpPLnZBqqFTGB18jF
9imIX8zmPEmj7H8TQpt7FnpdJXktm2guPCFn5vR3vottlDs1gG5I0cK1VfwF0/hMrru1JgLjAf4P
4S3qyDywqbeCWSCs40avh+Y9MZubpni4S6hhZLxFp859CqwS8C77Dqsb8F8ciwIvQUBHNrOLfxLO
L9vibfJ7FvCjif+1qguWDaYN1tTS1pwq3CP+eLNoY5qhnzUucJU65Ll0OsZTNvQuREoGkJFdrKOe
PYLjnnG4f4VKg03ns/3TbefFGJyrrhVgRB37u/fgtEWBtpLwN6Ar6Pu0iDokF42+nW9DgjGrrfYB
FjbY9bb9w4aYMXTWwmEL9a3X64DEBrzBgNr4LmPrM/LgQKpCR0eBrUkP6ZLzOI+IgChvCUVhZkFQ
oG3bpQXVuRawOXL9TnDaoIM22X1NqX5BB8DKx69YL+IO7WMXMifeC6NQlGuJc62rmWSBP7kivZCR
FcP7JnDXQJwAr6rBx4aETdYWGrgSxGgxQyFPjX8ptWxqes8VANPIpEF0A2CWodWxyyx/SiV5fLWG
GBOLJipNNJ43pIExHbYLPLIxSo79mIqS6SX6pGuYpMmK0fB3NDn+2kA0TgUA8b3ILhTy96QEw2n6
jJ5U0V9s318gsirWYyloMH18ITkoqhZgjmj0nzIw3oPQ7bdait+LcGXWEf207LJsOOYx6WMOd1Hk
kp5LiMFLY6JqJ5GzWHVxw6zJuiir/RN+8F0n2i+ogWic1ZMRa+tM785JL96lTf00hhoRvMZTm8PW
ZaIewWhjaD+ABY77fmdWVr82059pkumSOdXK9/q/aFpLmPjLNDr3fB17fiBmYdmXquOdiqp3P/L6
vcfzDlbyyeOvWjQZaVpIxKcq/qi64FX69mtbV/pa5uoZ9fXTEAy/rDKqXeUYbCnj75hjaD+QkhgX
qN2CFKU+nxLT0aZ8FnH4CnliPRkt61//HQDpZrDbY11w2nhGT+yrueJysbYcL/C91y7upB3D4zsJ
e7WgyU/MQntvsVWEwEIQqQNlSAd34T4SSTY7W0Hm1ygj40yPn7DigJkeaWkb6wIUDYgEdauYJIIA
h2MuM7oldgdGZN4yVYDgXDlx601sChgGrCxTEX6UcUGGFCgFsnAa2F3pZlRmmX0JZm5NMrrPRog1
xOS7BwpvHP1oIAokiBG5sxyP4eGvxmayeXC9t6nH+Y1O/1lZQBQNFAYM00fqMFBZaxAvqNKk2PBW
IIdmWvY56T11rfVM2NNbQ55I2KPgYSaDKQPNPTu2am1ChugLpS3tmLGV7UWIaTUF+DihS4NfXI0M
aBL5XOAV2Hn8XzkhAR4SBSzcWIslY2AYOdvUSLjhCtJVMwb/xMwdswZhRsqwe0ODeh5zXMoqciSz
ofRNhOo9cuznJBlvRdxA7Q3k6zhm9iop3HeLO2Gsp1dZT/MspidIwGXXVsXi6gr3NvUFrUw868OR
M7YTkTB2oo6V0TxwKuK8JUM4iiuiAtCyw54r1NrCUcKY0sKZjyiASpJAy5xUECf8Y7PC/NtxGBlO
hKLr4pvVWl6HBbi0EDleOey8SAPLYN/dOPBXTu/BOgclMcY69MPM26ddiPSByj3TweeAMUUHjvjH
dtkxUhssSUdCFWGKW9B5dzYPT5k/kiCW+nvGtvy4Y7vVNeM166J/qSiDNa6yiQV8o/WX1LeulKHM
2pKGYWT+z2jIuzF/0Xh+xzJ8doeaWfSU4fTRiKqnTmNu/mlWkbPx8Bci9tfxC8K+aqb8liD64Sg5
Bbn2bNjBUabNh52QZ+l0tGRh9jk4TJqUZaw6wMLUjN2G2xppWWihrNOcM6EnTDcUhupJlqcxLIbt
bGBbqyfX4ZNJZ9aNM5r/COmZ42l6fmyNlG7YbEuoMSg4Wx9YStNuYAix6puNIxlMbgBXH27Mm8ak
IcJMzD3YAs3w2/wn7ZJ/lc7jEOpvmMxWGRHmMAWoXkxGnonnDUuzLz5hBzAaHKqbtKK91V5ipFFs
fNAKObBHmprfRq/D+5iBRWXFck88HB2pjwddR7bKMMQj7TJL7KNXJd8cvCtHsEAmOv5gVAyJ6I0O
0JvPid8MO9WoWy3au9O1S4z09858EWoaCKHCfO/r2SuJMYfQsL+1yDsODTeEVmMiLWvyWJ32XAU0
+n3qriDInpqG0Y9l7muu7R0r12NHjDh3uLF1HYBCPVqUrlw0FA0KQQFvefPc0TRte5h/Qc7LOcTi
efLseoWxj/TA6DMpm5NFyBk3JBNS3XhrWuPk5WHFBGke81stB01EAspfkXN9+IqgicKyjV2VIbab
fQx1z4QVchuHJxNM3aSGMax0Bq2B4VuxM3+K/RB26y7p+y+fkCL6PGQFxQjec4rAHGugO4dsm8mJ
hXD/qdecuQWyCMMHsYZp06jPo8WPQN+qcYSVpIQ8RXadMQeKP9x2Go6O5l+RU90SdG9r34+ILnWI
5iasK5Ue4jzOwkL8lbrVbUnBwocWX3yzesOlQsTWQOSd5381TBdJbhHq6pf3xiFkYZDsihiou/ZP
adP9G6Y4Eara87oa5mcITYudDLcxv+0ut2FgWUzU64Shc1PBwSsDuecUApISvPuhjNdVzDkxapC9
7EiwQi8UuFcvWYsS/ZPhfAzE2zPRSPnKwF0UM5VF+w1iQfFaJKsx0FCD1u1hnHsjG0WK11P98Kjc
bYPSru70L6aHU20zNbXeR9X9mGG1R0XwHBv6RiTxZ8p8w2shtEqfmWzSAw380htkPkEHx8mloJpi
46fl7M6lBfrVMx6F3X1lIye2lkk6gOaXWFz8r4zEk+otEsEZvfuD3GnKWKm/MdT8RQivO+mvM6Aq
nMrqeywQk5kFIR3VBErdBClXDnW6soSN2I30kSkI1mlpbnGnobPV1Jb1+/r/PUuaM5njPBHm9AFu
5Rg2+I3H0vmCyrqOHP/hhd3d4S12K5GiaPoFZwOucAKoIznCRCGJ3rP/nhlrngGubL2cwW8NNoHY
8wV+PrTotjz5HVBpO5Br1BWCgbfL8BpbA986YjmS3ZQ8qLBpD7V7tdPYX5W59klIXr9j1BMP03Es
6wnoCEBqI2yuKnG/ma4/m5Y3rKapuo62OgdpcrMdYPIiIo5wfIgxWOmucFbkaD7clG4DcrkfMoVF
MQk/B1enU3qfOqFAK4a2EcwXzicTMQqe6k+8dHjFG/PLDJEhaB4iMYndvY3apQjpbRKm6I5tPCpZ
qx0BUDEKKwK7nBIbLrPk9TihHPMAasQ24GJXMUw13f4zbav9mFGdeEH9YTURsHrzXzwZr9AznbWd
wfqIrJfaH+94S7e66F6BK7Zn1gnElCN9a+votahIV9B0dA/l1S4Jdi2YNra+t4qMC2EdD9UPOzue
FZ+17688IuGG7Gvw1TtCpgxMh3ZEavHbMD0/NPiK0LzTKzSpQDAdsCdXmO08luWyRRQA4e88YU9d
1AanjRNkKD2qbCctIn5A8DFqyBHfdh9uEn23yBiWnZ0q4vbQbo3hyU2ILdHZafbWU9syPHekC/J2
ILG0JHxsjEDpFe+AHfHW4eRYzn+b44afPuWJk8dYYiCzDTXrmsxmyJBGZNREtBILs6xe8YHtu9GI
tpWeoH9MCMqW5b8hxPBv9gotHpG5AAIJpNiXDfIuPiBMqS9NElH+wplWPPS5V36odM72lHgSHOh/
9IbpIUnSPx/cA357926wm2phq2PfszcGBH+KANyLRXWdovBQGuEOWtWScKuzJqFOVlXFZsd2PsU4
7eMkf0mmXm2lG/2KCekWmzmKEfUY6shBMZfaK6v1j6EFL5OQkpsbBHcKdUpSoSuYA8Qu5LtJ9wKy
dZN4hVyQEjKcmhXZzwe7qk+hoKCBeKFvTZPZKvdiTDQACEES3qpUfzbjEmRQ635CAo2OXtbzE3pI
F1X/zyvVT+kUI0j9aAUZjQUaKMtV1yY867Jew5D6EGGfbKtaR1wUT4gNJYeDNHMa2SlfRcqoDiKk
PGmhVwi8BHZN0idATLJ9yBer54H/c6uhtUkzbJim2Z5tJOxZj8W3YaSOPc+5x+ILYpfD/zKu+zbA
09Ch6XOhIhQF2412IBGiI17KcyfrKWU+L3BZo05ftUnFaK9tbiiSrr41HPt819bYI/qs8flPIu9C
EaoSFlMg9sIqFYfR0d79Xljo/Ij8CoIPowKSMhQDoy/zlbnfnEkOMlhabb33PJRG6jDUigWyTIdt
ERjtqTPPmYbOphm8aBPhd68mwYcrKek989AONR03/BHXeeuwPONXComE1bMI7zN9MmnOYqW3Ensa
roy087GhJ9abLEL0WeqYtp76NXv7hd61fLbQS7I1YKnr+CzkRk3undA/aCG+YV1Hmd1ICCfQ+Y25
lwlXuvYXZAhO4urI0q3YFXwzfTU99+7grJrhbsUt8iBeFG8Sx97Ecij6JwtX/SEYxpNmTA5oIeuG
u5CpfauhKmUSYofwUMYcLaztbhFBkD/8EBIisCbFU1CM8NpC+eZE3rYA74JuGWhSZ4MgkaWzGqh4
mBolv45rVltW76qZkFLgxIzc8VglHU7hGMKMOZmboWXOZrnNbfJ5PJKof2gVl3ZkduzzyGnnuPsz
aJsg/Bs+Q/efbJZSMjgPdkbc0nuVv3Uxiys7YMzjrj+5pv/sjT75QX4G6kiWPwBwloMr6N88tnSa
gaG2Gs+do7sHvUnUXjSARoo2We/8ugpIiZ0n8CCnGJmXK5Gzyw3sH8bhkHh+tMH0V8jUnYVVp68w
mJLn1MQ/Pv7UTtvR1YbVuqy0TTDK4sQ858tsBX7XGjxFUBE22HdH2lZO2J4Y3V7cipKZgNO244IG
klwiNp80jONiIIpsJlrA2sHByhTunrs4M7Vr5YPnCaaU7ZD0Lx2djMiRRTTgI5iKP4D3UPdXHlxs
XnQ+NJKlNEKDgiJ7k1UWkj1DwtCIfZJoSP8DoeplGvSj0SZ7KxmRCaFwgi5mM5dFP+0hD95rLXp/
6fDuTms9ZkfJvK2i4uoPo2eR2ZzA3FTFOmd4dtIhD60miduo43A7V314zwX8jrG09sxv8q1uN7Cg
IhuAUqiQ9vtkWyKrV+gfliRmobadVx8I5+L2XFhYxMfuL6njS4l7fdmNLhKZJLk3HrVfnOwTC2tV
4TbFpsRFKTBkrgXEKcZ6+MzIJ8vL40RYysC8wQ5mGFj9qhvmTyW1I6u5VehaV4XgeSM9fADkZ0Xh
p8t8u07jry5hkQl04olv9BhkSbDPSvbaIcvPHt3HSmoV0sY+XeUha9OKA1BMPGeGyIEx2dUvt4Uh
nF+k3+VaGhtDQyoWBpsx5f0IYQ5w9Fi4p4dzhDABhtMIPIh01aI52s70HfeZSdm30v30hu4cNlVT
bWRivDq4L5jpJD92hN23LwGpmiYvnwPVbe3M37Zq3vmlPU7VigRJ4V2twPic/PzV6n+mevyqZdoe
VFp8DUTkDRIfP9wGaQxnVF3tmpvoo3K9k+jHj9jEDYhqAUMX4E7aN/GbsdpdIj2HaqvNtV7bviUZ
uwF/3sUPjyR0c5BxxVK1AP1lz7wSi9ct7+QbKWHIKbwtK7tXjZ8WGD2JxBMlFL8FYndNf6oj7Qkr
ypqOCg1X5QnU74siHKMdAcLTQnI+uI3+wf534IgBLjHRnC8TBqdRa4RLCGMvchxMbh0EAW1SfrsJ
GuRubN81E16n1dm8+J27SZp+zh1BTcIBS3pEVe50CEzrSTgHI9P5O3lLKWuGo0BGwbg9gDfv8F7k
hXUK+h+lETpLGN5c07MxtuQ/Mig/IiKjFw7aVl4GjGJZYTGu7KZt2SPNZcbF7rdpPgYb5IyBAHxp
2sbX2NcEOTM+ncJ2ITxjXHEONeT6nHXbvegxyX/eHBrr8JSbcbSpZ0KByF+GIqNtiKVYlpXHFDf8
TX39t8QUtLCGjAu2trGjNRWqBmBrKLTw51SzvIUth65unjReVOm+FUAbqPUS9o8DT5PhzyPhombR
lQXvocGZxu+VhNVIpd57i+qSMWJH/RdwQ3Z0SfhcF+GIKc8wnf1QjyerAOJonQeJy0xHVrbQRSJ2
Y1NylmXAmmVCUYd5lX80TceGFamIIpSPnjM3viTpZSnOV9QYGA4Q1VBqLoWVXNnoTWuNSmfZmE+9
r3Vs4hTOxlb87ELfz9euhFCvHP2MH5GM2qJjg2E6JwIEi62rnKe44LGF7GPsldPxtYg5rrJk+TOw
zlcxoz0lKMw0Pwx26LUBYujirx4c77nGEb6IzJcxpXwKmWtP+Nw2eU5oLyaeRrPuPD7IjA3167O1
YUE/UVbP2ZmxIy8+5QaSya9kSLZC4nYoiZ3phhUndbfsSRWk+2CToXijmNWd89jcu6NubHqnvumh
dvA6sQY1tBpgbtjpi4sjHdGR/DYlWU7SVi9hgutmcDNjmeNbUX3D86HIRyIy3Zx+W9LVQD+hCkm7
aNv5xXYcc1IQy+7PrDglnVQCC+CJtUsMlJJsbrPkMKt7e99V/buU6g3k2KeVlB+hu5Ujttqi1m9W
mlh4HJtzIqGtAAB4iiIMaPVIf1UH/UZGhr0Kb2M6WmtbjQjl9PCiV2CFg+RDBiXVVsstRWQPZb6P
vLiYgPQhI/4ePLby5WReVWVQsSYN6RBpei18iv8an9YKwwB3OUv8lY3sFTMd4zim8b/2gHW3ZN2L
Wj9dBUH6Kx31pYxt6hgYDwSXjuuN28AiLSpDdkIXMkKOqPsXBL8Vb1HaQipCWw+8PKIFl6xKRF3E
C0Rwy8ZmWg6bmp3wc1tbIByVTTFR6U9t41xM/kysC4JRNMOyNMRPZxQJ9aa+hcNA2lnf/rI1eRmU
uoLmAMcsbzo31SbAZctEGqijmRjRgaYbCRQegRSlFff2shlRIZn9OAP0vEOZ5PxIXY5fF/2bTvve
EJgUzBoifnQQ3mnCSjPMUCw6vQOBs9T5KKtObvVavU612vc1iiqfHBRqyqzgsU8pQwgT2mJOhxAz
tCcDPjkLs3oypnXoYZI2hUnmpJPxrumtdkw1edC9ON30SGaWCVyLteDvWmlB8tozGd0XMn8wXqh2
vr63HQYG7NXJfCDS0oy016YWjFgtm9mXbr07ZfmwQkuwn+PETZkPqhbH2ZDXyQJJ3QebjUtET1NR
Q7LlERXdnvpfX2LgtF2YeThtptpQbFcRo42j0dLFe2CzVPrXzDOcYmDCNUQcCMLP/vW6YeFWM27i
NACEXpPqka48iyz7CkRhjht2HQ2c1DoTfMuEWYUQeNq1juCqqM1rNrqMW2s5sCQA7hwA4RP8S6IX
dl3lREs9GvSFlYXnMbTZ3w08Zx2WllTzY8wZ2XygIL7mjfh/g0RDr82JDdmybpEW+0aJFQgJic3x
lqFlT01uIT+r3geQB4o8z5FdJ4GfTuyrywB1Zq17VsA7vhnm07lunQYWUbvnjrCJEsGiDo0CYY+H
dLKr7qod31wB6jMS+KobTnkGRORhGdlH1N2ryYN9Fz5Cv78RUfMLh3A2UZv60g25UErxY7bNm2cj
WAh042/IsOXbvR4s2X9ARqypLu2QaaRTwwQsw2zJ8cCUkBfrpoSLRIZSOooIY42YCtEJsEwN2DQV
wWdV1j+ETx6AzezrHFM0aYKFdqs5qGBygOrAdN9nb4i4F7HbbS1KTWZLAuEw8+Zm+obL+ioJ/2rY
RPNE7sFEoRfR4FJyoxX6NQ9AoodTvE7D4S0NJeCvSJSL9KcMq5vVj6+20s+SkJjFo3YbEq/Buli6
8Vy47UtvgxI2uz2riV3uZbupHg5OhGRzdH/9JH6I1n0tMo7NUCAPNXkR5C8jIr5tn4VBmTe0J7Qf
MCuTzuXWADwJRS+EjvT/PyBLHdqaLt+1lDJksjcDSNBhTE+iQyKqWRYau9xF6Ma8eUR6HJswQHFX
s6zirrAnEpaK9GoirkstVjah9R52uK/q9KXEQsDyYNmxYWh1eWIwj0vKHU5x0jwFJNVVKtrBKt5r
sn72Q2NvNIz18TFM8k2yZjBi4JxmfIayQHEwj0vYyCckqoEjKd8iLX4E03Cp3c1U9vtEqYs39JvC
LvZRLFfxjLgww1PVwncka44+S4viz2GiKO8QDKI8wf2bfILnuPdOeAGUj81kF0T6JXHDq2y3lOPI
VvrmxXTbgxd6r0XH3Evh7TCK16gtyI5VMMF4JZwR44xbEfPoJ9uxAsU2SbW0S2IPopTToCZppnZ6
+LjVsE0b+dR1FWTjiamV+BRUtRHTH1igBxeioxw4fcFX8aYW8qew/5mpIKmXIVDWVb+WB2+2NJOW
rF98zswPZV5QzkqMcFlmRrtZz0sDiutMQoWDrbBsUYw0HeDKIX3wBJwSF2NecC9V8irAQ0apeYkI
e3L07LNswWQCQ8c0Y+1Llrv9mL7X9oeeZz/s68l2C8bLmHDi6ryOs6xbC36AOIDDSJjamZmAh11v
bX9eGpQ81PJF8ZTyio+L3CjeAVvurDE7ZT2nSmyNP4yN7wlBrtpYPcF9JBtuRO4AqhTXnrUSVZ5h
7QO8Z+XuqnPDJ2JhoUDm+D2qiM9hHJ7SSZnbFtHhIrFnfbB+7g1g/qP655I1PArrpiX+S9eaLziC
mMqn7W+Jm3sE3xEWEOjhtiymXFyBRD30OXVdMbQgFGsZuySmJds008Wahd2h8qt/laX94Yrb0TyD
Dk9d4Hu2dsoduotWL8yFF7RPTBFpcYjoQ8CPEwaBgky7lZ/07/UcXR2G1l+eYOj3RkR9/RFlIpLv
mVjg8ce1NuSuMUBnV2d0+zBtFrD8EjXCEI+e2X6Oy8Lb5jqtbVyRJMB0o9Cy17JvVzzsZOMW8b71
h0OYuNghBuDwOmGUTjFDS0Y2uwrnCeOEmPrAjn6MWv8nLZyRrUweSDo3Rupzc1dQEQXOuGaq9qz8
z1ZR3SgkvrJMNjtHsOuHUUWgSvJuTnDD8wzxrRreUak8p9quMmiXVNJfaJ6/NE2v6cJHpvvuSTIy
x65mLZiKh4sgnbZ2YlKXWcDtAFEUFopl6vL9nPNnRJw75hhdzdTf5r37kfb21WnFh2JBtcKEHGrW
U+fVf0lH8GGBPDi3xx8/MfeKh1C0fzHxfZxvw1P+Wd71mhY6ZL1nt8U99Ye3ZrS+3Th+kba45aQM
UogT0OGWD6Knj66JJ92HSheSI9DZ2tqhUwmt/CCZTrvMX5kWwnbOpz/auxfTs/olU3VfOFt2GOSs
byXgwA5CxXL+rcmZTbeeEmzJo6OVTE8scp6MrFzT1h3QwM7Yrd+qol7Aq9ITz04nbCOPXmp58JQB
iEhZd5kjcZPT1rWy08CVNeLH5ktdD2L4oU1EAEtZr+ccHClksWU/+ZfJgwdQAGCyAJwU07Nfm3ep
O59xkCQcRuMvLpx6MVSo0gwcEDQ3h7qfALuDgJE1z9WgYBET3pczl0WUfXMigTYP597QbsO+vZLc
3kFyLbaMXu4eX+Zk5C89E3rc0sQFWuj/ZZevkPM2yHAcikHXhxMT02aG/bAiFDNZO232jalnXabd
lg6XQFR3wbWyZgnnc1Nk2fNQfKE8jTun3PjKk+vY4r13vPChG+lzUmjYkmxMpxNMEjxapKlPzyFb
YjZtd+CLvMTwjZy0eiNS7q8l5pVGiQRyfVq7DU28RE+2qBvqpC/UkvB249ZAshERQmW+kt8xa6zo
qZxmLoKCg2ESl81YbMgOytZxX6ccWOCrF1M2LURHQExMNA/1MH0FdRKDtOhfrgtnaVfqOsIPWqmK
J9rju0dQuzK43Vc5GEO4rMbaiYp7XIdnOfnnrtsTT/aWde3WKLpLHw7HsMx2aNUqgrO2Ep1a2gZf
9FdKt6JlMBAE4YWfmhazSYBhWGKcWEREaI2NWEOT2FtaR7CdxkYUKjAmZl51hWaEuLhtrJGwYIz6
emCHNMmuB9TY4FSSScucody2qPsqJzvpnqsv+4xoA58mGqsw7HBmiU35zynk2ar0s5kwYJx6/Thw
PrWuuU4a8F2I/rR2h2QbET2pxWnCmqkooZo3zqeWeIgRINUWKjrmdQNQU0eNULdvfcW3WcockcsZ
kDPtHPX9IjFeLA/nbS6zg1k32PSuHefaRL7twvCiv/kdHIv2GnXMs6nmH0PSn2WlkfBtQaMJP3vf
OgSOuge5fVTABFbCmJDbAuIvaUtOPYvdld+oS+HpX7WGpLFkldZaHZag4jyxPLIEPloBeCKz+OVz
9a+3fvPUfCjHrbep5t4pw/PKd5Yunf0iHjC/y2o/WKzZLUyYWt2qRdNmPKAdaLIRlT/1jeJD120M
AzmZ8WNE+m+MFV+M3VvOqbYAP8u/9zHnz4lZuPDzhZFZD4vqTmtYJNO+L1r6yq4QN7bTu5jtLdki
79aAqDskAWRy7fcYu3PLXbEmaIAwBdIyDMbmmMcWXdZA1fRP09Dd7X7Cm5AGmwKrneVL6OQA/Fy+
FEv9v+VaxeGlx5gaR99M8s2FP0IfaalyWdv94QG7hxr5qrA7CT+HLB97K6uEHCcAD4Y2MgLVYhOD
1lxZ9tUTlKKUApD7WsR9QLItSaqrj8RlGZ3FxDWuGQGGIQAczHNuOMOuAiM+c8rvbvKvNgYgTqCy
RdVySeN/yJWSpai18+gOTxGJQ3q8afVhHWrDHzWU2rch03L9QUjmW2vHP6Jytq3wt0PDKlMzVxCz
h3sV2hf+HG0dFICTUyc8hKilhW6S52aT46GL5hIca6E+NItJVFZg2uuauyqQJOt28VU13a4xYT2E
LeVHTao5HCaBN+Ai7epJcN1ubNP7zRsLK7lzIjWAFT8jZ0xexSZuKCQMbT82Hh5t39g0A9k5jBfc
wf+ZMgoa5zePYSfOCs5EZ5GY5urkRODXBOj9UKgzjLCLJ4OHAJnW+NPNbu1x3RryxSpLIOnujkaQ
zMIs/CSx4Z1sdIJTvKWHmk55Fmw8Fjlsn7S7LqZfPGpY19SOSRUQ2a67ZnG8FyVFSOJTyqQ4N2uW
GTXA9dA9sXV4wi8pD5kMXg3SVZdiZIgGVwrB+I9ow7/ax73fxDuwUKxdCN1UeHnuNhyvIELJwJZk
TYN3SCEMme6xbM2rKNqWuSUBIp5GmlRFIlvBaD7V67MyI4o/llsSpOuiZUXCk+ytOa8ziIQYvD1n
OihyCCcNmYOj98MehTWWohylluzNJ200H62dj2zIsekEOnJV/WJPHdW589QFpGogrnb78ddnfrAK
SYR05kwx4Q5nBUquxz8hvPINr8CjmNRVpTToRIr+A691GXqkqg0hZ2hBMmp7DGbIstmc9tXSr7Vt
3fonZKdLECzkRkXsA1KufTEeJrpJlIo40s223lRufzbqzyScs2xN/ZqSqtnogjnrtK6CG/5yyLUt
kyp7xPXkEooQap65jkylLyqfBGBZXbo4ulSVybyeiorK5MfFs27Mpp7aJaoa0AbRPnei6y82yfSJ
7j+McE3a3s2IA3JgoNxN8WNU/h37N14UWje9Hi5aUFxNP912sKKBjcVa/BrEj8pNr1ZRP6ys/UtJ
yMB2FuvAEbnJ92kSwuq49bW81L1clxa9dEQiBanqF8CICTYv7uH5hcNiDRAFkZ7Kgl89+6cEiOei
Z2o7lCyksxS/g/yOu2jjaPI9UyRHdAQObDz14bTVt1LTsukhVSSVeIS2c+GVmAk7TH7jUkfx6sJV
8y+C2MxVrUI0DUX7Dr6AebFuvJVleDfTdCtEv4kN/7e2MuYXyXAuGPD4VvCcZsZ7h+AMqNM69eON
CygUfTaL3tnYWMn2d9L6FSSXkYQG/FnofQH++x3ds1U9aj3/Evln5pFEF7p0tBWFNrOvWQKyxjD5
h/Flg74NjVWkD0tZX6jVpl1Ip0xy9fPgBS9emCBMVwT2ifqj1+09qgqumopiz66zU9+bhxRmIDxs
/9XUfPzpvKtxiedB5D+FMz3s8aqAIgTucAgsy13Pwklpln8xhqN09H/yVHyD1PzGyr3B1fI+ojXA
MMgziYjx1a7K15Jzndztz6EJrpYWMS6J2BhaBAg5ffSj6SOJDsBX2rur2m++H8RNzRJeIObyAAZz
U2RM1hDGRSLb6F7HTd/TXHajs+VWP+kTWJD4L6wctbDN8FF3e8rGbazXMNVZSvBZzsEPfb4uDPEX
0RwZpQTuM0/uzDdVg+UYzCpcTra1M4MjgSTfrkHSDUG4kQy+PD94I1bqgBljyemIwQZVny7EO5mY
zOoccWaOwSRFZ5bbfMeiewxOu65bkMXiGR7+syMoqBQVZHUma/Q/xs5jO3olza6vctcdC92BgAto
ddWA6ZiGZDLpOcGihfcB+056Cr2YNm6XWl0tDTSpdf+izwQCEec7Z5/XmXb25UDFQYA5WOy89AVb
q7F5qml70CI+ZSmxYPNVVtPGwuAbQzg0ccsK5XL+Tc6WnD5xsZ0C5LZyAOxjudcJWNI2168U3P3a
3t6dPOQIDxKAvveo8KvIBkTeiVVuzwlmLxzrbvnlanFrNmqbl3LfJ9k5tf1Dzi5Xs5WUDAhp5EzP
RHcMgjrJxrHZOJt9jDyRG8/QmpLV48gSAUzlIDv7x47nU+s1X17vI2f5993C0U3bR3PiLOws+8Gy
WNVTiqNnOT8hN6Al0pgIFf+NuAVTpfY2btdxlHF0KZc5csbOrWlo3/weFNyg1OS6tHIaC5jbPZSv
JbFLkbIkeQEFYQp/dRwThw8nLKxwHdvK27hs2slDItSncQ/Xu9+x3t12LidgCYU46GEkK2OBqWq8
VegKDdTsJpmsK0tKIgnD9TAlZ6oYvtuG2IQeQFCHztGH2hDfZnBsV0wwAwbC5Rm4IDFlncMccn4V
DshB4Idq048piyaoo2yRex8mZt0y37Y4fbDkmn78bUU8+1kXILqNxzIYntrWPCYzqnqBh5Mc0khk
vMOMUsfU9kTTr6MUjtiRPye/9SLxVtTuGR0ZRb+5YdKEeBw8NVwecxO9QnQGRtUGN2HIBkAbLMUT
sDW1uNQXeiMnMkjfnwmpjKOnp6ewRRgPXKxnZgmfI3+wyR83YdRdzUqhCZJu+fJ9nK4mT3w2bD+9
Wd6oIWF1W/6eMHvyW27e1MU0b8ZMZ6eOMAzv2fUYveScaNYV2G+EJ3HQUUOGl8PMCus4lZgSQRZB
OF7S83GNLX5s4mu3Nu5TYf+644vfNO+JxsNLigoqtMchfu5H+nXER9UTZagK7vEMINpEHs21IR13
/QMzmte4dSoEM1qWXDHeKJne0VfP/eYtZXTENcLiPeDIQpxsS9MlalJcTjt6Boi7Dc+Vj6WiHxnm
GxjPZTx+lEibvcyO4Xw7qAnb8dD1W7bEZ12WDKxrou82gtbIr1bYPtcrTeUpaxhp/mcx2jmDVu8G
N/4tI6RWGK+DGmruKDwCkdPfGiUIuTl8MlJSg3hff6XJdLma3v2a9SSB1wdCzYccRpV3GxWMOwlM
SmcRuco1debnttAADxtYPOww0Z6DFwKFD8EgTLZdyXtvMpPx4s82n5yrRAefiiAbWauXWRHt7tsT
9VVPXoqwQuefXgl8orZ2n5f7f4QDe9XGkPCFR5Ik1MWnzTZ8BvOBtI1Bea7Vi1ncciTipe7KaEv5
C45vEF/ANelDmCHBQAmkCT09+TH+owGTaTLSwNW3DN7T5tpa0u1BJMtd+yUHm2FWijpJunQFCtnh
pbaO/lxcZ9YympBrb54xawKFvKKw651QNEHu0Vq0fvPF0NHrxIKdu2rTlpTg+AknHUKZsYt8TUK8
XTlo9nq5saibCO0bwtXXoDdeBp8TPK1cIOtqQFic4YeZdBvvbivYPjGLkAF3XTm/JHn1VDrsDrrG
blcEaWCbcynmY7HpYUSuGW5ekFG2IgYNkdOlhlyHzz0d4l1XGS+x0XA8ZLDv1r+Jb/5qLlYki+fC
dF8nMDGhFMtAgrqk3nyynfYyJbtojG+bcFrRDPuEw+Ldh24gLxRzfZESazlMNyv8dU+eVW68rjYI
/2qgGXP2LfyKZFCLPS1r7xoruPTFdBFTd+tNGcNxP2Ktpm1nJLbpl+4PaPR3C0u5DSvGtKHc+qrc
07Lwa6PyuIJc32KE993nFOFpMNSXLtkHQiGBssgzgf0EpFfj4pXqFoTGvbQuCbko1iaHPErHMc4s
jhnNe66gEYv5Ilup4sUpgk8qcLdYxtwwfItCkmaSl3ykQBQWcXJrez7fm74WbAKA+WN5MB3YBE3c
A5b1xyekIQTWq6kQTzOBv6L3fg1nitZRNn9Zxnkgt85NnRBoQtNc2iJHnm5XXkrgZTL0qtJMQOHw
3sCsfqo6/6sF1bT2xJvK0Zp8uD568fCS16F0Gc3bxLLV2F9JbL/gLD/FA81xXrMcMcfwyi25XaYG
pwUaOVCPaO8MPuNj9dVM7Te//y5fyEtCdNMurPJfZanfgkN+onG45j0eArfutw5RaXagzgvTBqTn
Db70d2WgIOHup2LYtO4Lp3lvZq76gRbXJRK+NpNg4xGUI8xb0JYKvq52sTkHkArrZVmvTARYxq8t
X9RWzdfUikszkBwxf+wyOpWpvsuq/tvhALDO3fYbc9AePtSakPw6aOt3MiS0+/QB19NDTCQY/Y44
k9VgAoXNSM/uPRF5vJlWR8A0fU3UY0KMn4Jz+uV0Rn0Sv5FS3n2RyXcAdjgj+o+4744C60WlJJ5W
Hqw8hUNshBgjAou3Uk3qI267h8oObiczvldS0M9KA1dDMRsooBUmCDwjvR43WdJdCun92ko/jJ6/
j23nkR/+mTLywz3GLJ/WKcugcTiymEnhZVIj04Da/AK3ui9i585iSA2Nwv6YkvTdXJVReNsT2b4i
FfEQTfFdbgDiElZw7uLxmpEdPseVxQCZKevw7bftbS283YCdFjY7KyQXZ8yvPIXBL1L2NH9Ic5Gz
a8pabG6JaHpNMhvLIsEEmp33RUiAKqdd3OVUXtegRJL6ZRxq3lzXevPth86Btsr05cpisV7lpvtd
P+TK+AjUzGWnJBiyYNrXVFdggqpnwk1VxZYT9TaW+jfr5pd4ZtbaTSerX1odzaX9lhpgWfJmdIH3
6sJKgFjNSOPRv8+AlQAmG0BF+9xKBXiNGlOPabyEOSM5CHQc1z3g1WmZ01Opl3lM4HN5QTlWBQsf
+wCmWVWJubp57cz8WZVkoZap8YlGx3HtB+I17fjEzDQJwxUJ9YxsB7OgOiQJaYrRZHkoFKy53FE/
c3VbOvZv2+CaDpawFKg0ltXw2M6EIRXT1SFrqLrBc0urSDSi0rvCo1Elpe0NWwh3usvWHgqsQVQp
K9obwKdi4/io/06HnStLh6VKa5lWUqeFd5ynKbyhkAmanqPHsOB4Ct7RZHiP1zmT6ooE2gK2n3CP
ECvC5Mu1NNPHFRqvXp3dN1YxbqqA6i1/19XlwWzlhT0cSvDAnxhKmhfiez/OXxXhQ6b+A+YLTgvg
6721ZCfWpstrbxXrMr6YdhVsylx+W110NhIGQHi3tnjsjxEBQWTj/pW29aMnXrVrYMxskcccQqUj
i79uZrxFOON5fZpk4DW10/yqU+UrY57DJNglDbY1oIuahDXth5lMaKEb9hn+/WgzBKxHSrFy1/wO
0sWI1blErrxvJXFluglaHcHG19kLH9suePOXFBQpHIwDAdZfl2bK0gDWWHJ5RLJ/YIiz9DORCHGv
gUg2G0yLNwIyOadfNtrJ6L57JcJFkl3X9ilJxIAWkjA+85jNoqDfaY9wSlnBlXNoCcpEvK1RU1eQ
ndkZ9NT0ee0tLwdxoDlg/WNdYKm54kUC6j4wtCw9qna9uNoQErmZPVoYk6BnjpoUT5ZLhnJU9a9t
1LdqJvTrQ0d1B+veSOIb6s/x/JEi23jCeB9c+7fHv9TaaGtzvuTRaslYn9huLBjn6mLAawkxKKc3
yjNaDsyz2EsbXIrVgqJnIkHkNziavbu2w5nreWT3FJPxXBF9fTREtc5Dg0Zn92UW4PEr6z2V9JI2
0b0InEdhxk+O7jQQz/grLCROJug0OYH6XOF21Yi8Kjce5hBXnyCdp4bmaXQyOKxTvA2E+hl5xjc5
HvmpCLjvSEqQtzQZMvA4ZAx3oc7boRk1hmJ+BZKjYSkxod6Z98Iu9pgazi5PhCuEGJJ67b0YLbx2
Cqqg1WY3FZtiTBO4Giv0aOn69dZrE6ZdgpP8gANz047cBUaOqDSi9RRxw9CEvXYCbnzV1iXHnDa8
C8OYFwvIOVUrznPJ01Ho9A4D+LvbsJGwkbeXoRtFx361nWJPrks0RocrmGdD8mmM5VfKuA92XHKb
3GZDygU018YTTsHhKk7H6AOWNoOmctN4dvcs5ASnTEPf9uH6e3ZBRz2XuUFwGva/fY21juF+Kw6F
S0FCpcAj4Eho2jq/ddIXPXN+BjzuPdo0/CDmzQvYN7/HpcrAbbIfTI66m36khNIWZbYJMzSAyACM
Iij+IScdp1d0uaVH9pYo4KIho4ykFvigr+xB6F0/NwZI7J5XNdBb7cLaNC10kmaBbQc4jDfZiFlX
l2G2XtiVxK4G1qrWAwbSR/eOiBkZ+nQ2gtIn1D8Jl4use/FnBla4oraVspp9hdNK1xK3XlQdx4LN
eRR4wbaVan40cjsH/3iLkZt5pWTv1Lr0fNWKdahyxW52653tIvmkHgGS/JiZSqzT2urWsybdDVYO
zWROjL1OnuEJpMB5AdIH/Bm+/omcAf3rrObOPKW+8dEJ3a0dsdy5RcyPJgkflhHMXPMS9H21sZT1
2hs2ej77ONwr1ISS213XmeVcxVHEYypLnhBbv0x7gN9nBc/NLOC0c0CxX016ENZx29x1Q3yBOPoQ
R2D5sjh8z/1zUNKQK2NapKwUMBN5ERfahcepCBeevU/dkLuijMcVaOMHamY3JAIO+aReyJgD00CN
jnEGNiolAIrvYWLYPspy2Hoj3g78ynTusclbgzM7kTG8luiUQ40F2dG1vZb8hc18gP7bRF+5lDdy
jIkRRPMLl/wZO8KVWY8PKkCdNpZWXEknI8cxqNSEWQwMfWZhHvCnvkaTyY64hdJrjvUKyGa9rmt2
BfGIjDX8KhqmE/xcthDFjqEPkNKEV64RAoHGlz9GFUuWsI6Gn346xcI+kNFEQU4MOleYBGnLf6s1
7Wke5Ab8FNzckwxes94IHsphwcdZGm+bwQodD2A3Fm9NG8U88jZaqtPgsiWzm/yQ2RY6TFjuOre8
RMb07rDPt2fsNPCK0CDSzzLFtygU8PjIwTctnxrfuAxQDeLCvBPz/Em6bOybz7rWIE7DmfHqknkO
8rMp/VMIjIKDfvaONlow9egQgqFcTJ91Thq1gx+4OEX6YK/l1TiLt8xKGOtZwxfOxevZL6+DWN3W
1gABMILPXpbmJpyYJeU9rVlk7t4nhwcUsU9aAwVoutjGctrseynZfYaMLzkqF1jMDJB91JyjNOes
d4NBOC3u64859GbYhJDMfTYqJWftKWDLgUuPxaAg6Msu+3XMkD3hUG9swOLQ8e3bOeRpHdnzDiFz
wV3HJeOB7pTqfH1v42Yj3wBIqRShXPVu9YNzlUKlEV25Vekn0EXSON4LSc2KKvXiPA3hifeMHRi4
tU08g/BwichfNaPztoi+PO32xIDOY87vD1wfPsFhzhU48Mn+8Sv/0rberVUs73dt34mBM0pgtudp
uuFKWk4Gvr0SHSuVXNRoWbxGfvdhvyZCP00q4UmvWMBMP3qLR0I2QeB8px1zF9f21g/0IkFSpf2P
vWf+LYEUkAblDDPal4jXeYq6sxeTiQLpdbRMvHq8zagZ1FKtivvWRCdF8Z738ygvolcbWnuua7P6
VL2LVcHIb2bzG7We3YXbBeuEDo4BnPY0R09q9rfkuZ6zvv1yUnZUJKVriO7XOhbPWUgMjQjLHVUv
NDC12KokfW9XimgsK7k40SqX+ddjrO5R9BlCBa24QuV8qr2Zfuv0tynkQ6xoPqAe6TsLFRBEToQB
nd3oyjyMsh2zbqxwFDUtLk3gctkzkBviFpBsKfy6h4Nwpfxk34Js6LDLF8RvjFZ+6EGeWuNN1R3d
DVFOgLma6bKpd3VBgDerrq1oeKVG9yAyBlTJyhH+j6/IW7btuWh5EvTpJQx9l8Pyg5FjMqxD+yTC
cccpi1zXSMbbEuPLTNsbMCdEbNNHE8P9NfRvQb3G9fcIhIiDQLXJk/ozmLL7VMlD5JMyjiSloJO1
8iQ1iyS/HplmbwwDPllU991GluHTwO3rqP4Fseh6mt9NUvs+VhrLRia3XJ82EuMLxtkiUJKVH9zH
JmKbP3egEYz8mWPzd2c0M05R+chNwUs1QT2oxuCcZj9mUlwPKTZT1HSeO41JTCPaFnPxHf5V9Sbg
bU/FxE7Ep5TE1vXzNORrD2wrchNA+TkBItwT/+jZmnXwi+dMEESIWCNMgGMGlLnEuWlpH2UN+7Tn
U+P0qzBtf+2aVGVdIggYVr04KnkeUSNLokYjccEhzCU3X59be9jQySas5juTa8UZnGHLMXJPMzVe
3Zngq2fhOekNGARjvxtGaLGJAOVDhmJXxvRiYXq/mTE4+Mn0aQHnpVWACUeS+piUAK6PSNxOQ99T
T8Qzyp23JbzSmWS1aJT7tqOGNVnORG7brzqCzGmkzXFsJm/vW5fU8D9My79krf2R1UO0wbnpm3a2
BXkLzJANeuukwB8m5DWISvsIx92anomDm6bfGvC4gVUgBiWx4Lvele3bcGDIdePYNX1+ZV1ENwR/
sN1157kgx1xZ3V0y9h9jNrWnoK/PRZiCmK4jLEUlEyPqDRESI+GlhBIMhRdjEc0oIowCFH3bh9wi
tzXhT0De9rO5kDJskrE87P1AfblWceog69gZMTxd4TTzAb+hsaz4CpzEvnoOTCY6tOBQsLYKHAmy
ZYIwGQ2s7v30onuStDpVx5CxxKEc5Dbz23jXNwRQUv2Ax9TbDj2yN1CaBKHjyyNLwYO8kWufjSaj
aPRSW1ScW1DvSIECGCVJBdK1v/Hc3F5P/u1cAxFIKnHRCQribNsQVzhFOw7nJOu1XKQDJyPemNn8
HxW1UbMg5qw74y60qnkd5DOiWoAvYEIyAWj2ng0DtNvmGpZID5E7NPYCi5ffOhjQi50fiecyq38m
qa8nkAjMbysXrLC0HYxDWDR8UvXSBfRMT33jLcfiKajWHENDwTw5Af27Sovwmc6FS6WXKDWRyvUY
gAttPpq8sBj9OL8dcQKRD7zBM87QtvnK/Ox76BV2fi/a16arrtLgTPINC9FElmoI9TEI35ymuXHp
H24q1lOHTe4Kk9ib8GZojiZaMNI52wDWzQQl0gIIQC7yzjiRUYpeK+OShOOzkzGX7Cd/I2rayeCh
usv+fr1Kp6BYB3gu8HdxI2K+OmX9yI8P3WM9h5DyvFPEVnRF0NfDchpwVG3Cu8pxLl6B8wQZ45c2
mVWEaByyftv+8gQMjS8ZckeBrGKK41afiWixqLqqv7p26uquSbHfhYHZbRyca1GcveukvzEka06d
wy3LLdzPeBGQ14b7ERWBrB4kKDPl7JFC38us4JYiMRYdnrGQUyCYOuZz65o/pq7uIuLoR2FBIhib
8NwT3vWB4GN7CFoAKc1PIrLXyn3jYj+r5Q9ifr7ltMLJHbBA3j54SL8YbmiDiwUR1kJPTK5JbdXu
04h4vxzPiO/gtUog9RtzCI7GrziZ+LyIXRNuq5GHiSmOqUAOJnEKldSm+43Yjsh7taKuyN/2MDQY
PS2ugqOEUnBVKhhxPuAFG2+6X7fPZTRW6/pFO1NxnUeNDQrZu9Yh3aKTqJ7hRtKdNZAXSHgXeiwi
m3SiYcYZm1OJ+D0OSO5GjiDT4FcAPDzs3TlkEm/eMlyfwG3P2PhQcAZUC2FYmyGsi7VR2/ecNJ50
DBSDks1yC0PSdGt289kjtJGZmHtwRqn7zUs8L/l00pSmTpRXoh5gWc6QWVz/1RrItibNkd/6AxWf
PLqD9gDwmGFgoSmw9QizV6yYmW1YhDDcj7Z3vqAnPVDqmZ2nGOs0pA9HmwctaeDxPIt8QLhgNRGQ
DPtcTzwR2OdpSmWSN4XfxaUMdYX9gt5XNH1Z3prw7NZTVn1EHndT1+AdK0tKOMcp39EuCAig4nhl
SGulg9+oTq/NcSo3xMc5HGECxHPlwiLm8CPRawXO6SvHZfoWDdTvIf4aQhMim4jjod9uRMxsXiBc
5zBzOSiQpaRpzl5VZfoY5xwCHXv60fRTr1KmGIMAedLmlNdVWUongk95qkcFN41Ku6kbVjlJQE5Z
Q3c0ScCxi+Upl9rWtqNli+QeqBh3Ga3henmTI627S9BWpTgYGVlSjI1PEofRMLg7e+S1J78QlWCg
69bIMC0rUpvdPY3MOZYzD5MBlvMi6h4lfvuWRXf1F7cqzxssxfEbCJ4fawIvM5E/kuxfJif3GIjO
Ox0Tu89ya9fMhXzCsrkwdktfiJM0OADUMe8W1tILOYQ7yeTwMexwR5WLWZSGE7WJetc/OBGeZwf3
hkdBQD5b4tk1LM20lF6GNAI0EEyG/+B28WWUMAzigmcdbDNmhO38Fo00J9UMzpdDWwoIZwrXwFc2
nA56QqVhyw0M8oQb38m/Gqe78TVxkbSknziG+Kfg/RJWhFvDtgDJHWA1YBvSsABsIaHVtNiSgCW1
ESLjWarExK8f6azADCCeZLTUMIWItsw6HjJcb56P43kWXDrYel9DqBooFZwjOvyhcz3uWYJ8QFTz
hVPfKtTVF11h4ZZHpbMRXJ1XcPlqDCaMbw99THqVsZyyRmzr5EwpREBNtI8EQrp1rIqHwGdmbLT2
xTCWqjsLRgtAqK/I7G56oxH7QLOjrl0QsABdzhq7sDQteB9Rfx1a9jXGAZ8dWPUsDOesvf5UKzzA
DfJ+2Jq3VZfeOx5865GTb1emwIa68sfrw8emtB4Y6G1CL/FXfd6+md2bT8be0twMVdaeB+g4VKtF
zlVmMFxOqry5YuMWU86dfpNS54FWfw6ioNjFZTJPPhfTnPuRURpO7CX9KQx7U1g8JTDueWxthn2z
cSoumaTynqe4fE8HyHAxc1rcsFxI1TAde887DgA9rGQ4ZL3FEocQl7vw6TSYLsfFN1/M8pIuffCT
AQopbIp7zginJv6p+npXJvcNEJMVhWkHw+YQNqEWLhINO3P1WcLnZYxOoD5G0nVd54tYfwbZmVLQ
aWKg5+JDpQb7s3KGd0ukj9RdJmxYeSi0GiNN3xvEJDjKkoQP7Jbr6q7P+tcx7I/QHfEhuISHBv3U
Z/q5FdHbAJ6IlEax9YiWupEpNz6FbxqmiOGAf0U2+JDCAk2BwOg0lkNCV52NplgDjOR5G7b9WkTV
rihZR2plXSSAZaOndUQzMgRpIBcKFULfyGN+Y/g9uxZMBSuG2MUml81OYJcnOcZM16J90m2iF+vb
9jjmxzR2sbCBQsyX1qGEzGxJwtJygaHYLLVxyGCDK2528BBVlJOtZMjwT5Mpnjhf4y7FaoKw1Kj5
lTJm2K4or9oy270CPC1S5jWxEwCPUs1tJVoNWGmoXvz0GXzEvnT1ycrVsOaADUzTV7/Q9x7qHinZ
CJntZYtFFhs/40CupY3ng5lOhHwJLbBnOt7NgqcwO6Bxg9Envu6SYLyGO7YWecwMtmLI0uTxs4q8
J/feV8HLODm0iASgNkvz2Jn6YGB4vCscseOyrdcuoc0V4Xvw8di3cz/5qkIYFa19HTH6WZmardLs
04vZpWIrC4u8p4UaVxnZwRKNenEGHDm+vThRa/J2ZOmEaeyxXmhnmaNKoKRly/lUKm8bszEnb4q1
MiaHKWOGVY1NjMKIzIPU1Ua2jbuVFOORWzapRgKWZ9sXeqOGdZsMoL6lONoya7dxTeeKJKNNGjDG
jlMRRDxaPK76qkrvWf43i6Jojc5DaurusWvHH/gg35z/O5432UM4QVAKw+aGWspSFKQJImte9xVk
B2UobgnLZVDbRewVHPCYc9vsHA9nZ5hY93EfQO3g020rf7KSMn5L43G5it2d4tm7U03dPCZOtymm
8KDnu8ij/C4mcbBJI5lSwJWwQ25oz2tEigrhNRZrNdIyG+WvgdTTDRAmp2MkF5a62BkGdO8yLH9T
KXc989YHq52ezZYItokjZOWQIsds41EvoLKY8phtUEBSm5ICpQ+Tx8EVJ29o7EOYeXfWiJ2nTSoS
BpNzggm17qfUZCnmDMN0OzGle6hK9zVMJScyJ98aTp5va9l8zajUx5AQ+/Gv/6LqiGedxVgBkDx7
e340UitdzuixCUglt9kHzFBk1NFmHijqZ3HUdLl36Bz2bmj61yqMTpMAsjaKxlwbaApYgwFeYZ11
N532GTrW3kMcoll30vF5+MU7N9pyGGasogBCOFX96GZtvh7ydN6jmN4bwuVGUOZmwnAh6Ipj2jrN
O7ebjxh5Hdqfd3/+8a9//7d//Rr/e/hTnstsCsui/fu/8e+vsqLbI4z0f/nn328/ev1T//U1//E5
//wVf7952D7+109YfsZ/fD7f8x8/c/2hP/7pH5sClN903/000+UHwIL+63vz2y2f+f/7wT9+/vou
jwTg/vbnx3ces4K1uom/9J//+ND++29/moKR1V8vwL///ctP+MeHbz9yvnLTVv/zfzQUN/7x8FHo
8v/xtT8frf7bn4bl/4vruIpzmxK+4wnL/POP4eevD9nmvyiPB67g48r2+LQ//yjKRkd8menxMdN1
hbSkY1u+7fz5RwtxYvmYNP9F+j5AFs5VjnCU4//5v1+Jf3qf/s/79kfR5ecyLnT7tz+9P/+o/v3d
XP5QFy3MNR3+XJd9q7RNn1+i+vq4xEXIJ5v/Laz6btSCx3tVwvbBmMBtn06oqq16nQTpcuZq5eo/
vVb/+B3+8880fev//rGeFD5/vm0qU/K///xjbUaBHrNpCOWkDvD3D9VNG9+QQGzvJJmLyqSiMUzk
bxxnxovq2BAd4mgoX4dI/gYBWVK2FMnz2Cim29m21NHwxPPxCfLfxet5tPZVbtA9nU07A5bgaqSi
FlSv5W8q1yluKvz0KNYeqGESuix7iNFz3F3TBgToGlX0uu4zBLHA/hoTwR40KoorLTlQKCvYEzGq
dmkJSzUsOfPTLfAUpCLd4z+6wsShIBJNOyXNw5QdCo1prCKVurWD/sFOeNajVUBw6VdpFSVbxwaQ
BW7Huoo14rurxMpDjNw3FJsYIEVGEczXdlMqbJY59jlsIZigX0uguAt15T5YQPZDCQmfS2beYl48
hW5F3S88611ZUy3dtJr+Y29ETYIPlSX+u+Isysy8Q+6tKoXN+7F13JNL5Gif9MEjpx+QrwY0g4o6
SxbFfk0xM81EcYHs6lWaGFT1Eyh5Y6B9HBgfbGs7+wgoGK8CTopS+azABg5sCJfso7VNrDVfWkSh
YhZmtK26zL7yhHuOHY1XvYrvaMxenmDTM4x7cXCpxlmFPeY06w0IdwT6LRYbGgzOpAOfaIYpTo0C
rjkrfW7YZ5k9wMLQ9g524EVbEfYfLqYMDqfZrzXwnqiEBgHQeTT3TZXD6L4298aQcdkVBlhu+kPY
2I0V9jxrJXV3lxd1dGNjw8CpoVp8vEQHVjoHiO9zCe071X6GzYLgyCGOJSahlcahYdeD1dgBBmVW
ewZBEayQDYHvg8bEawATWfIWYLEpjoCMQNHLXACJj7eRObxhh3EXjbhYe3Bl97NTPVDKg4W74roL
vfrOSHV5hDT25WhLYYAOsTlCLmFI8euM9rDTBqT9YOrljZ+dHIqr4BLMaytmdIx2ihxDhSAc1oBv
2Upvyxa22VZ9OHGbL41pHmxmTLvzltpXElHejV/YW4LcisREQDG2tStaSjux6mycdmg3XZXfTZAe
NvRicGbW0thgZoso22BmD4twX+rki2cvh9nlmxhQXdnhDdfeHPMMdC+AiP1rMwm/YBaZR3N0ELRt
j1Nf6oHnGzEH9RH4RmDkO16wcSNzUq9OVnwwDXF2Lik1wcb6DOSGFDSIjJTNvNlzYoyZLnCGn14r
xyt2zsQeBAUItmBv1ffhEHbbfqantQuseo2fDoM/Z6dLbuIhEJnn3ugROo+B6uhXKEkhbKcdiXma
1Jd/YmtFNL0qats5pJ5ZneImIqMQtUxY4vAlToLl9NT3lx7T6sTtyI+A3+U2aiPCyLwMtllfHEl9
7JWG7/XoEjJ8qkGraAo77umeGWb3HlNfslNzY67a0JUsEgaEfjkNF2jMGvrArgvNZld1orwNIYBs
JGAVOnBo+JoskH05kWkhKxo4KL/BREd3PSydXdANE8bbngBXOHJnlm10mnH8dBZE3L7tCRGSnLmp
m/i7w3nKxslxjplrB+s5RYpjzJ5h9k/ym6At7wcy+ltSpSsMisF16LYnHTjZzVBqtmi9t4/r6ehb
ybyl9+p3TpP4WCF8qA4nP+RXsXdi6ECQqvSDYWt5EKBq140iiI7L9UNDOrvKWjAwmDbK4ygjKLsT
5eTVaAzHLkZ9oTW4WVUFdW+NZCdE/vIkecpuPKiLVza53lWgqIYMW9WhrbTqYNNObHW2fXDm9hFO
xAgTlZOK2a+QUs2DGwOFV7O7cwM8/V0zejfUr+iAWtbYHIjN+S+ZNTj3bWduAgCbm97qylXYOYdc
1cNJR4u4blrTxmcKxH8lLyA5IWc3nKCC4brBd5038uCopXFYkrNWLSPobvQPduusyip2mPkZSw6P
sndnpMK0DzI6PjFLJFa/jrMZrYNjBUugICSsZXJk1HNMbLqTM3vXmNLh2mm/p8Tqtu0sXzplnOtM
DTgXgn5rWfXLJMqLkUp36xXixZlGSn1GezWGQ7Vp+xsc/Gc7GsSRrfL3ZDF9iSrrEjpVA901P2rF
UgXmmSSwzbY0Mbtn7dyMtItdpzXlFZUjjlVZPoQ+M1VYUmvHb/U+0e6VL2p602XyEtsWTm07QyUd
bfcAkQtXy9cQes1W++a8MpkHr6RDkQKGnVu33wezFR2n3KQZ1F46t5Phh2eniRN5XEPPqWr3syuC
n5wQ/Sfn9VfruqiNL2V0v8TYvrUrviMSVFypTyZSWp3eMnL7X7ydSXPrWHKF/4rDe1QAuBg3XkgU
KYoaKelJTxuESAjzPAO/3t+FuqOfq7o6yg7bi4rSoyAQuENm3syT55CTleopzRQUpndubBRhU3Fs
uikQuuqXTh+YEEFiJlmA8IXpnL7J8X1/mMa06dLZFKCM+aVGXaBGYCEMG0hj/w46JbzoYR8GEVyc
wrB8LeFUtgf1bU4fI30K4p4LtEn1bac4zw8pjfs9XGGR0QTeLPzFAiKZWq/twC3yTPiuO77HIRGP
dphHQCigOC48m36pMlbh1NEvK017TGySryDnKA3w+EoXHhDDuVKX7q0qnmiu9TmJUAaUz13CU0kR
LxgUQWOWtetmRIDMKfbHJjthPH0B93uZ22DRIGKYlfMgQWWjpf4wxRO4N3+eSR9Vb8pMIy+llfNg
07wEuwrHEDl+67eoyuQDDAomFIvDyUScdryekP0E0fajc1/k+MoH1Rb3uUrZZyaV8/XJoGgkWZJ/
OW7z0rTuGWrH+AKd7/sI9VC9szcOXQNatvh0DQdy7JLAGLQTvLRAUqrFj9IxUD3lrmTT6fkSeCiA
FdGHVvGSXqb7iuc8J1xjlr6mKC/zIKILOJJt6wwem3zaUB9sJdzB5waAWU4rVfwnJedUmU7BOvZF
SgE+Gn7Qh/rmecfSnN7YO9hRvfhKWZ7NsrwUFTMBR5gPz+R7G6NSyL2XpYNk750eF18Qcl+Ysff9
pWWy64r4Y51xI/Nea6qNQCi8R7R6LhtG3Hi2lw44oPJshCTaZZHV2K9TTlDrZ9SM1ZSq0OBUp0Gj
33599i7A8gRaa93lcIikBTnj3NB8OWazYLjlC61fadUsiw7bH3XiKFeonla3dtFcyQW/fotSNBtN
Uw6zQYSVVrDuUgavOvsnrTaA21jnzjzv0fvZj2N6E88TBp5ERkUVVktnv5TZvcltjzVHYhot70BZ
EjuowaiugI3cUf15nAJyEjfqbOxinsEERWK57rMdll/y3wUrBr2wByXR4Z5WztQTb/AHaI/xvKwk
+fsuT7djn4AR5ak4LvnNIK69KtrLn+UF3lEo+dmqeLbMjXwEdc5RvxHaxBouX5whkN82YDcISklV
JfUhcRQa1ZbPmH1haIxaC5fJkuZHz+nGTVUNe9K815zjKH02ut8kxXvr0IYYKju5BRDwBePvslGm
RBx7G1z7ws5dV7qcCGlEZgoEdLMUd4XrbdIBiWoKPqnqnNHsAk7CXeSuIul8KhEm7qB71I2HCcC8
nPdOUdd9llfTnt7EbQGnARxV2qcGIiKThoZZTpLr0aRCyY6pDFKqMzHNEMHtb5C+ZS9kDZu664JS
YZUmlntWYWGcC/HUoZ9H7f6wLsjYHn2TxSgv0KZ4qzfOXaPU70l3Kz/OqjHA6we12kBEAefmcl+O
ob9uPBUR5bhTDxo7IMkXv2vKHQpi8DoyUU2tYp2mF9hP6Yt0z+Bt2XVcpafxDdyV2/XbG/COTgea
1Oh2wlr8Np58z+uCyUFDgLCvHJkcw+4C8IS4LVKDdbcRNh3N4eQTpwZ1ygXyLvTfP7V6uZEbq9LA
Ew7KDSjOYN2jcAX4qQqDijeTKxq2i5MAVSyOkYXVXG8xNN65aONzdSNtZZhjM22JyBniE31/T3bF
STDRbqO2AJjGBCB2cGosfvASiIqi5A3wmm+19tmIWAn1Xs0cjpvmoxzW9U2llSqq3rc15+mykN7E
hEsJ+DlR76zdh/RqTG1zG/XQpwktKIfo3dB/Cg0Ncv5yGrU3grObhKNsrPDQQJCJu5RnDYs0xtEP
Fx8j9wLEOag3AnSeMAOF9lm3l410Oa50LdPSszYnfyw0ohD3cd0yCpTZSlk+5nKNyf3TZ+Mn5PKW
gUdiv/q9DaeIYz9Hq4eLlk83HQKzKL8MEoO9/S6HolBnH9TBfSe8jRXiUHE8S84GWYZbqkHvduF9
O5x2zk7rjqMESGNg/wIA7ALApy/cMVh9lh4hIE3PfIG5m7PJDztmmPqXRWtDWsyIYlrI8YjuJ2Kp
xbCcyYfGM5cg3chKiJKDFiNGyDVGyZvWvPZApcsM3yaj+NlBAYbAh3UftsVlYjAw80nNlVOTO+dc
egDTg9TPA+12AcIvQspqCNBhYTlLV6bJhQ33ZrBeug6YNDYVOhSW5l7WiWxSsL8KvThB5scX9/UH
LqRutNULT71snmzv1VEBRg0qvbPwcMo5z5SN03YHwSBKisJOdC+asbxF03FYrK/VUU+sz0SFtHC2
X8mqQLkvF/66fr3Yg9puhDTiKFdbBrp23WjST4S9emM7qCTwczqM/gwlEL1kEN9q9pXTYRhs3tDK
kE2S7+bC9AcDIii+1UmSVGIGMWZ5nFEod37KjbxaOXUp9lRcrvFNREXdc53hl3DfpqsdydpQiudu
tWRkJ14xm+m+GsbPxFgCmrgC0Bmk1gn8uy9HG38sEjUo70xXzPUyxAfqq/764VDYxwKKkvUfqsML
exnv8FBIUgRjmGkgHn2VNke5I+G5v59MXibtgkZnAu2k2oNJ3tXS/tF550tzoKXFNhbNLUl2lKLy
r7Z1ifXq+xGiG4ho/HWf1OUUOKN33efp3uqYYEX4JRSfYngROl8lJ1huMAKJL6CZY9NzxsMgQ1tt
1OW1/HlkD9YOqFycGvJy8NUn1Dng3T7bD3LvFtKIFjFl1HgPPNCvJ54Y6eOryFEQ2wppWeCDQbHP
jbI36z5YvZ8mIj9PeoiUZ+pkyqcFoogIkGAlsOLsZC/lmxn766Xhgvf1QlCK4km+D7ci7sUJRuMY
hEjvJg6ioNL4Y0XhzscnDQQcsssoz+97Gfqsj7BaKegCGMJ49g0PsyJp0kwisDLPbj0jBInYBTqc
whKFEpbM0kBFfG4/1yVK3i/gILBV3PnQl+OxtUnryD9YdJ+uIlajp0IU/aErmJt19JsS2EVd3ZlM
8LrRCrWFIpCSNYGLVeI9paGjVrXD5u87XonmveMMzbOMSuSGXGTY1CMT5BJWmDIOMs3qOs45jbnp
Sf71OiUtXlZJDvEyfUxRd5zhYCgiYqtFXUdz9Jxt2I8Hae5qDiPy3cmNPTiwy3i0NcvAOlusVy/8
SKN2FyFPComqT60kkFZO7vZM616UpDxJAyfNUZNFT83QwN6l+5XXHbNIKnSwPKVPXQ3dPzxPecsp
7H013rL3rpzzg9CJlnjo1SLIe4ICCIgR/LCHKRBWN6djamhOpB8CLR6v/Zxt4DzSh1r5eKUYnODx
mxFdUFY1PFEE4kyx+ILiBoug4b+QBRGbEPC1ebynL5IaTLoRXfYo53k1z0afwQU5bkEt3EScQOT6
k/93l5oKpH5dfMgX7prhWSPJEJMfRRAZ1E90BMRz5iyD9MUS+lNmvAn1Q6nHwLagK4XNQXGXW3CM
tMVgS8LF/7tl0htpdefwEwnK1Ij81pP8Vs29wWiETnTIBC030qEmdv+gWgldEdnRBfVodzBON0OF
lPqdtLc2+YfJcx6WpX526OHQjO+JXh16I4WXaDNmeOVEN4377MBV5RTzlbQdEZg2eihHf42mKgIl
DZa/DLjOkISvMtySgce6l7DBialuzMh9jJLiGQ2iCxPIqyBjA/Yl8PRip9o1dabppkUCcYmY0ET1
45njAeLKm2z0YE5Jyc/X+VcXFlvaIIDcE1KuR5l59OXX9cC7wqels6G549E4zPlaKj0gs0gV/7KP
FboSOIC64ELiHlLl6dsj62NzRqf1atHpX2KtyjXrDu3TONCwkcwBRJ4B/KOsqQS+devh+yApvbGR
4FBhu+wzHZKb6QkE5uXqpteV60De3C3ak/RoFVw/QHDDE2dkXcE/6+8ihaAFYG7TU94Hz3wwl2or
oy75XUmLo0mje83p31ZnLgzeYiju5mSGD/9vTx7SXb6OgaF+1Z7xAvwhiCGK6J10L8N0aVYiJYEK
Y2ek4nNqL9ZgTE5MTYoKYDjMH3X/qqlw/VY4e2eARY/m8gtbryBvmu6lm1yXv3Skrosj/ZnFoMuA
lq/GTA7oGs2tPqWq+rcKQs2sOYvyIL+96byzDIdG8zW2nVevwvEX9R4WtG00T6ialdAoHzKoqcaH
WPN28jXX8VUN2N885yAPj+spsq3YtGMEkzxMEesClGZbKen8v5MmVTfqPZj7a8vOv9TE/aKpkZMt
JcdYb3drgLVufat8LmT0r8+45jH4DpRqMFJQa66zJpeFUy1BqWdXbhjD+A1Qk71DV/o6npANvao0
7srN+/1M0oDwLAQiZHOKIzLSt5bsH5cEYFaG6bDD5JT3O5WYW0bphcHybJMWzE1TbYyRozSkbFfl
Mj9HmQHcBL0W5IOrzffHU/xUpkguR0b46ozOp7DjratbMNFoyNHb0MakII8uvczZKYaortDNu6kd
B9y8PpDhDbWbWNAZ1WsTTSIyzqWDEK1CGiFMpbuiSLINIeG9LGIbiXjRPK5XC7KgrGRwuh4N5/qY
PBWcPq/T0JTUxiiRFd2jmUN5DWSZxg34fpfY/mgtRAi02YNvNH5raN/Te6XY69pjWVKZInHCY/b2
59yKHAXw7JB1NNF0KuWFRS03Cj1BNx5Z0p68DgBUKLTMaWq2uXeiOPsBze8nkwJsjbmIf4KNcKiB
zVR18JNNi4OD1ha7XvWPUWMFZM0/C69sNwVRP9B2+LbGVp+3sG+VB5GiGLEsP019R9a+303wvD6U
UiWULs6rJK6OWQMnWFtxlCOgKwvpACzlFrDwa5lPiBM7nWRTeW8K1zzwlvsmBEpAn22D5FV3Cz/T
CcA+vXemH8IucenZ96VOBllL9ZfIte5LmZEWQEAjryErN70gGEvDgErwfdGHC3xcQbG0N24FPkV3
w+sFZfN5cq5yz9qFPdW7hLYeYVHxcUBBklvurut6EuQMIbUyFViye2/XTIR4KKYORrKHIZHzQcSi
g7rrAj2E26kxbi29tske0+I2j5S1SKlfePrgY7neNRg4MeXazRh15ODcor5eDGDdFbm5eoA6LIL/
p4vi54TsuFOJx17XImCO4Xs9FdcgWbZapf8s1N6giIaq5VBNW91WdNJtS0t2S3+AP+8xQt0SPPLw
MIG/hGe0JTMlPXaZHfSIlgQTlndSRJ1x0eX0N8Noo+IO9XvLuK2oHxiKdqzbattKOglk2SJ6DbxW
cS9BfEHBs9EMHWLTSLJf5TBvwapkxgB9ckjx0NeCT0RtYcJV+i86WuA7simLgJ2JGw8hTBcV1jC8
VPruy1P6eFc1VBhpbYbLDTKa0U7DjdrC7ESpY2PDlC1CiEApH2wLyfoNssC6ipohxoiIt9qx/V53
oYz5TDT3IbRVejHF/KkvM2pmIqCQfi1qtSXxOyM3SUWp8iaUw9ThHt6rYC7udQ8WzU7y0w0GLVdp
YUHf72jgTxF8pg8Dhd+WTBu8AZELDhXGN2QMHShhIvLOkDtuHBTtabchEk1MdlbcxXcGB5v7Nq4f
4Rl5S42+uxpSwFdj+KPIDMjN8hskPCE9omJ42V+nwrFp6bQux6F9JhL6SASHoBpWS3gnXoTdLRBP
a0gb0+UDjtm9FUJRINqi6GAN1RsV6XcI2ZZN3uo/2gjIV5+3d47Z/1hyO7muwmSX9tDi5Ip3Skoq
8jWS5TfUdi/qUn33cioTdvsO9Xm2GeAxBiulX6qVACeCm2phvaHoBNvyGD63nrdR612luF+G0tic
pGYpX/iIzsoX4svNTdS3PuJe+L+uoCxFgfSSvrvjqEXzpllAV0XJiKucl4xJbW5srQP7knbgbPt8
3sRpNjxNsO8KIJEO7SEF9Edb8I7eQVci5aAshneIRBQYRWXv5xkKnQHM8K2nVdpdYxdPMu+RCpvG
i1vgTF1Omr5BkHC8CrthhD+xn+AXh5opFKfSob6VsAJGemwBRU0vwiXktl5mii5zA9EpsIVo+38C
a9l9lRIX0v4e2vIrsuV/G/vyC0zmD+CXb2RO+A2NWZEfL+j+/A4+85cu+juyRCJg/nij/zmaZr3X
iuX5V/fIPnnm3gdwo+jqb0K1QMsI3QAb4Lruv/9bVhbIU33/3lh/r6PyJ2zLNXXX+XWm//nj/xFG
9MdX/CvX/JdXOJc9PAJAlMK4LH4FBonfI4r+ZAx+d4NfxkBTf7Nt0OiG7cAI4qgqqJlfx8AUvzFE
QoJ5TFO3hfz9P0Bc/49j8KfAKjk3f3EYfnePX4fB/c3VHMtQoYIjI8pE/zoIhvgNmI7FFUIYgJv+
O4Pwy576s5XwN4DaOfv6bP7jPwEAAP//</cx:binary>
              </cx:geoCache>
            </cx:geography>
          </cx:layoutPr>
        </cx:series>
      </cx:plotAreaRegion>
    </cx:plotArea>
  </cx:chart>
  <cx:spPr>
    <a:noFill/>
    <a:ln>
      <a:noFill/>
    </a:ln>
  </cx:spPr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olorStr">
        <cx:f>_xlchart.v5.3</cx:f>
        <cx:nf>_xlchart.v5.2</cx:nf>
      </cx:strDim>
      <cx:strDim type="cat">
        <cx:f>_xlchart.v5.1</cx:f>
        <cx:nf>_xlchart.v5.0</cx:nf>
      </cx:strDim>
    </cx:data>
  </cx:chartData>
  <cx:chart>
    <cx:plotArea>
      <cx:plotAreaRegion>
        <cx:series layoutId="regionMap" uniqueId="{5B305A5A-5B5B-4056-830B-6F94BC6F0E1B}">
          <cx:dataPt idx="0">
            <cx:spPr>
              <a:solidFill>
                <a:sysClr val="window" lastClr="FFFFFF"/>
              </a:solidFill>
            </cx:spPr>
          </cx:dataPt>
          <cx:dataPt idx="1">
            <cx:spPr>
              <a:solidFill>
                <a:sysClr val="window" lastClr="FFFFFF">
                  <a:lumMod val="75000"/>
                </a:sysClr>
              </a:solidFill>
            </cx:spPr>
          </cx:dataPt>
          <cx:dataId val="0"/>
          <cx:layoutPr>
            <cx:geography viewedRegionType="dataOnly" cultureLanguage="pt-BR" cultureRegion="BR" attribution="Da plataforma Bing">
              <cx:geoCache provider="{E9337A44-BEBE-4D9F-B70C-5C5E7DAFC167}">
                <cx:binary>zHpZk+SosuZfKavnoVpIINCx0/dBij0iMyK3ysp6kWVlZqENISHQ9nfmp8wfGw+iumvpPufeazNj
Ni8EvggpAMfdP+efL+M/Xqq3Z/1ulFXd/eNl/P19Zkzzj99+616yN/ncfZD5i1ad+mo+vCj5m/r6
NX95++1VPw95LX7zPUx+e8metXkb3//HP2E08aYO6uXZ5Kq+sW96un3rbGW6fyP7W9G751eZ14u8
Mzp/Mfj393f/63+qd6dnW6n3795qk5vpfmrefn//k977d7/9Otpf3vyugo8z9hWeRX7wgQZBFEac
RZh6xMPv31WqFn/ISfgh9DkPOfYCz2fBWX55+fWzhAH+ax/lPun59VW/dR38L/f787M//QkQnd6/
e1G2NufpEzCTv7+P9XOXV+/f5Z1KLpJEnf9CfOv+828/z/x//PMXBszCL5wfFufXKfvPRH9Zm9tc
vXt9e7d7rt9y/X91ffwPkce552GfYt/3ouiX9Qk+4ChkQXRu2V/X57/+YX+/Rr8+/8s63e7+/16n
f7GHfjSfn1T+u+aDvQ+MhcwjjHPfOy/Tz8tDgw8erA4hYUjp35jPH5v6X3/Q3y/LH8/99PH/r23k
X9vPn0fM4tk8L93Z9IMJ/XvpH7b3y6M/HXE//c0/DqDt6+/vA/+HFTuP8NPh9McsXWb3D/23587A
yReQD4yTEPMAVpBTStj7d8ObE7HgQwScAFaNRSFn9P27WmmT/f6efvBDAkcl8wLqY+ZzEHXKnkUo
CD4w6lE4JokP5hj5/p/+4KSqSaj6z4n4Rr+rrTypvDbd7+/xees0F73zl4YB50HIwgCOZOh6gU9A
/vJ8C07nrP4/iOVqqPzexDMfeRJgjTYYPmw1aJU/GRwmwrLsC/YKudCj8A9matNjn5c0doK0D2/T
puL3jQiCWOpmXNjeaxJf18HDXKh6l0e6SWjtBQ9kQHLnpLgP/Yu0lkOTeH8qp7Zv4ianX6NGjWsp
aX8T+Ka/4dlA4xALs1FnnhM0POtiOZJ2a62fZslosYhVOL/SOksmNA51rKeQ7X7oYinOXN3xnczq
yN9QUecxJsoua9xl6TIQODZR8dbnc/F5LsxNURsqYh4z2wUiRmN2W4wVegq8uUi8vFB3dM7J0rZo
uiL+aLay7NCmoVl1Hc5Rt+SDTO8mr+dxqbLys/IXYzGeUM7DFy+fTyLqLp2sAE4PorLRzInUoKaY
VL3UsSG4j4U/dMcgrbpjE9Q3puv7XX5mDcMw0pgHzYXnNJyuk/6p6/hjz4b1D1v9bzZQ+Df7B/Yg
OA4fvDccQb/sn7lifKREmbhEXlBeZWm5i8ap3btG9E27pzpom9jR3GM/Sn7hfX/O6qFedO0Xnjft
g58pFRvZTAdFlX2oysaPe4n1fp6wfRizRiaz9eudk/adRxI8NtXWSbMs2Athr4bG7jyO0QlZ4T1M
3B6wbcZT3hqgsul6mvryIhMsPOVyCI5OUzTNXWn99ljyfjllKjjNs/+ADJiEnTIvLkxpTj6r1WFq
WLdQQZd96QyNByzwU9aMejUz2W4NQvzw7yeeBj8bLgnBE5CIwQEBBkyo5/1suFU49V1WsmYRMFNs
ea2zK2ayb42ssF7rmjYJZ4sebOxtHMFaGiaaezn09UrwMdjrKhwPablpMg+sy6v4Fco6O8dWj+zK
0bzt4jzU5hCB7W8Y65Fe2iq6nqMBr/2zFUuF2SIasVrOwrdxHdJmOTdI3PVtkN2xNtHVxBeilXYx
03C4KnBVTvGYFSSeZuIve2zbBdGdn6jQiCt+/gvZMNX7tufLQrfhHtWiXBTzMH029Xw3TIG9c/w0
Y5/+/Zz6PrjLX6YV/GwQBWHkh+BsYUef5T+ch4J2WAVF3i5ZbNLnXrX2C6eSJbMJyTWfer2vwVEv
kaeHRzPS6yFoq1ep1VM7hMMDaTKymnsmdtjQ7lRHtEqcRhAkomjml7xO+6Qhdj6G9eTt/MxXq2aS
/cfCC++0CKvXIezvRKXGj4Wv6lUT9v4uSs14RLM3JGTuxhd/WLgxTSSqBM4Se6onhbbKNy+2HoZk
KNvo6AuBFiP2pzuL8y4ZlcGP81jLuFNe+WWW9fXA61zEvq1iNfQqjzNcJj7XzdcR5TfWYPs8BIWO
Z62zxyyPpsTyStxlIamXfth1x9Gfm3UYVvLg6Yps51Z02yyS3sEOPF1lNeJHrmUIjsUvYxQpspIW
9/dpQLttNcLWdGTO8uaIR37Fomy4dyyG0hhxom+DVPX3GiEVE9nSvRNaxbKlCnqyKie+C1rlHdIa
1yf4B3RpozpNzDSKZlnDqSh5Ya+xbOuTU/FyDkf1WYXjKftBZaqQPKW2UHGPh3GP6TLkRfmgPe4/
DPMPBEdLJoPioR2a4CxxRFel/l2J67jMrkgqx+Lc0WEAHRMcSl9NRayDg3Gc/66OUj67jdA0x6XO
gyTKDdk0zOL7ehj9VcUauQw7hu9tkJIdy6kPNg5SknrpUchu7yjXtPVbr2l1R87qtRqf6yo1V07k
hta27BcRs3nczjN7Ggo/5qr0Hks2oG3NbboI/Iw/hXi6z9IW37aEz1e5DLOkGCr2lNKaxjQb2uvJ
V+wGTpSn7jyOZnZaRJ437aQQwcdSmoXjz0WBVoMf2LXX2+kxK7ykF2tFeFTEo1gHVENnqNcdhFWu
829E1Cn/+8f/qlMayFBjxuTix9f8Ve+vn/KLzv/h4/BvOV6PVOSvTRpNcSoEviVjxNdIddkWVjI6
6b6pkrQogpexPPQoDV+nIZtjXHreRZU03jdV2VbfVYW17IdRUeHztVNt0iY9OVVR/jDq332AU3Uf
gNLZ//kDwMXRVTOXOkG6wje8Kw5jntKPPi7xQbXdFM9nkvd63OSe9hcpG+jHoRzbZdr2/tpJ/SZE
8SzDee+kYRDelkPfnZyw6tdmkPnHThTqaoiC65yaddh61iS4y3c6zdCxpETfsxCpZPKU3o511d2j
tpDrjFR44aRDUYirMZMvUdvpe8fSaVxRgu6cetk3WZx5njk4GQ45WrDBJysntWnLtkGfisRJo7T3
TvPQrZ2wCgBgIVXZbqLygKupf+wrya6YL3TsyEmibl2EI186chjSKrGNwntH5lOwYkzgu9wj/GaO
yFU6of6xKXK9M4iEidOygoplUOF+46QiS19wmkP4V/fDR3hvarryqqVtnuRt3q15qLotokbcqLIV
SQqh8mvKFnkFa52XoU46XuQn31PFjubwL4OSywcVqS9zPXavQ0t3aCT4E8RR5TKzpj9Ead1ehRX2
Fq0Y+RNFaNVPk34NqChiEaLivjy/NzWzWVUNPRDa59fI8GAZ2XK+nRkZk8Z49NHWMNHYYPzilXKN
Bj3BvJcPvSTpVyPnm7YqyGeJEY51xOSDqNGwQBBBngxX2XqGc/lAI0grfNXMm/D8lmGsy1hEEFVA
hlNdaWzzXdvoauPp3juGRdsvhAZ/mo7N+SCZgteuCOOUq07EJZ321Cur52b2o1hhOtxpjcJlFIZ6
7eP8OJd1fZJWd0eCDmE11SfHcY2dcAdnx1QvvwucanjOf1a25eIh9HD2kM7tMio1v3EshabHKZrq
6xmp7MGn3I9JGoi9I4MwPM0y34Z+Ud/nOSUHvy9eszaQ9+TMIhpWm6Fbx4mmaozrYOY7py6Vtasp
GOQSqQFvWjrqhKWhuk13eemZ26ZV5hbyD2+j+gnFjnSCoex4nAF+t3E8W3lD3LGBlFeT4PdMsnpv
RoAjRWmO3Wi7SyPaapN5KoSgf4zSRAzFwNciJ3xnu9fGeupaB3W1Fm2pY0f6ZauuXdMLCDj9SGd2
6/u4iGcKIYLXmPbYaT3d6XncsV7OnyByrTfKVj4kZnr6FEXDa2So2mXRDAtSNd8aRmpg1VVSpLic
Pyrs470IRXczmby9Hsp85Simsb4Z/mBVpqUbKyL17eOWggfVdRNCorfojbcsUTce3IuK89ty3kJ4
VKRm5YdzkHiNqOePYY+ibdMOtylkxJemE3Ze5ZAXLDI0DWXSakpir6v4Zpb2mw6mIXhyRY7usaix
08HW9pa3ieTpLiMeutUFDY/pXInY8nH6FMgZLU1Y8LUjBwgjKMdFwswwLyjEW3s2dTQuwCkv+mIK
dTzxCu2d5FfaMYUP0Y4Ks+shY+MujXR5pRrPW+YDGu+VKfpYthl5gUlIIp+Qr1MgjxjQiicDC5GA
71E34Sz79ffHu0J5y150033BZB+jcgpeUGCSkCjyNZrVD4+PXq1uRoPsuhu7aUd1F23kLA82F/46
F9ruEYKwd1Jes5kirq4DXATLhklzGwEwksy9KB7HENUxiXL9JZuzA9J5lcUhRMZtzqBj8k2gwumF
tnCsNLL+xOugTaLM6+6KytTLrAjKY08IXoe6DNdRnX+U3ugvG9tMn5Unl8TQ7LG3g95GvfaXUSbn
v+M7/QrXF/1Qgftx4wgS/DrOZXyewcubLt+2mO+F8mr4WDiYw3aCWDzHp8gy/LlmmsYVKud7Jedo
ofugPQqC2BojCHpJg7096wO1bkJVnwpR9Ytsst5DjtI+zpHmz7Ng+0JlLA6qINwbG6k9qwFp6ca6
eawBzVkh6Wcw/UAWtg/iiqDp0J5JEtqlN4roLs1SeWttvy9kqB6FCWLAeOSuJQ2K64LTj4xPwVrz
qVlCQk0/0kwGi67Rw8aRYQkBitLNfHBkKs1BoGa+CYeq/Ej0ynFtP9iTF5rb6jwg6T1v78aHvPbQ
TrV/U/Gxg8Wq9b43Oj22JcuTrJjlS6jMIiCSPX3X8HqRHqsa/aABHmW8H/zpvqG0jaMKz89VR8AN
zGN4kwcU7yGBgPj0LKg9tfCDyXwax8qsPQEBGExB/2jxtHIKswBH3/O5PQRzkd24IXFn+1VYy3Hp
XALBeRvPjQDX9KevsJhPu6HzHzBuIx47PWRQE5eFmje24PLklJ2eweTBaVxYZ+H3Mb8L6miedvoP
3e/8fO7v/PlzWZv6yzSFC4YEerMTuVNBKD5xBc60rb3pGuck3aY6mNdybtiNqMoyKUQXruVYc+9r
jnUeD0RU4w3h6VU7anrX1XDeWNY0W0cGtjRblIs8QQqRO8dLEwblhbtqluOiVqhf1Wku44lJ+uR6
COCjb72irW4tBCExIHLloQvruEhHtlNnqppkeTCWQjTFiwkwvjPTSVzDZx0ljHdmn4sMHyodeIcK
t/iQErUtg9puHesiPPM7VIi1cf5MnA+HHjZmW3f+wYJpBwvnm0bgNUomOTHRTe9V5tYXHoubQfON
tKO5VYWUt/0nJ3JN18DqhWMj4ChnaDOWxiZ0ZOFBkEwkbRZMn2Rn2kU+WjCaMznbFlLSwfsIOdG6
srhOIMoYsiQP2ixpKRuWWOmq34V9My/srFeENh9NQd4yQJ6uPabV9XRuXI+3c76hTJ+yltFQxR29
JxPV26bJ7vpRS2/NrILdJlFwHfWEH0sI1DJa9PAqU0RHNBTw7yYNfxYNKzqWchGcM+W+9rNVWvhB
4hLn79lzh2jidwhdOVaTdZvLBtEACJ/6zg8u+fIlNa7zZgl4bLWHqsahaSt9a1oGHg4Vh3L2g0dK
VbSduF8BHtoEj5Ep6wXTFdv6peV3QVcsq7qHT8X1FC416c2idrRnSbhMh9YsLIDZiWeaduV2f2Wn
5spkaPmDkUXNBEmCYP2KeXN0vHxuH/jhgkZpsNRl6a38zPMfHFmy9kfSSXEkAsAfs0Xbh8OuTOd0
b7tKxkZ10TI/k45n8Awe9zvtmK6h4KD33FtnqFVpbEbfv6oKDzx5lndLRfOXqazyHVR8aoA8ZJav
5jplCYE8fT/juV6VhGY4TlGprtko4fzOq3HZTK3c9ngCbMav9ZFCkSGRmRyfGc8XDVj6q194RVyJ
wdy3grJVkOJ6J0wvY6G7bidZJnZmAhxHtf70uezyzURxsKmmNA2yeIQQZgHBMkraMc0P6uwRtY/4
PWUAcqA8zOJubsM1lJQLb20FWubjyYyCLOtBM4A+ewjFCUXDFcA956g85zhp7akA+PnWCP+qr4bp
U1u1dB32abbKbT59Shv5tQDy2FA5LcogwMtc6fFqrLPxSpx7Ta/Naghy8HBnEhDgQUG4ORkIeYGZ
jRO8C0vF4lTKegmnQnkgrYHzw3UlmtgmAnS6OQscyzVTlZYH2ejykHvqhk7TCFAka2W1Rh26GQFV
+sg0K1fY+GQXdGQ4UoD+IATxvReeJSU2xWulojphklenjNB6h/gwrqImQA9hqj46jfNYYNwfca5t
oqnm99kI4JtiFXut8nopuxR9BuwOJZ5U6XUzDNOu9Zt5RRE+DQiyodJLqxgVHr1zjTfny0pAsuCo
sOL1ooo8cFuspncmBBQL0BoZj8VtBoX3V8PlQhS8eZlxP8UcZvs+H0S4JLlkB4p0uPMsTCca0HSD
vNImRQvlii7tr2rNw0OXFe0iFVOWEIvKQwvBxyOAqHGeAebZajIeo6B6jdooeCwmydel6uel0xpn
/CI5e7JY4+VA+iFbprrFya90Rke8HCew+SVDFieOpqa+BTSPHifc2C3EHXaBzu9QkUyTaO7bnSMz
SbdRNYo7HVThTanbox+25PGXh7I8T5NOkR8ekjISd7IM6feHCqNZEli9Me2sskVaU7r3a75Qynrb
cczDvWPlNeAFF6mjs0LTzViQq1D5/iqiQQU5RG5uXdMWAkpIuc73gJ90t2UxN8cZ0AAnlLWFpEz0
05JGU77u/Hp48rIrFz/OAWarqaHp2vi0f+r1D2wWjunfaNMzW7aRHxcQ929gBsk11Pu7JBwNXhIo
JDDA3/R8KAuUOOnEaBbE+NBGY7kOIX1bCQjBn2iLtgEpu/uZN9WVKYM8gQHbpzDHTdKD9zqwYRQP
UBdal4B9PLUB7J9K1A9qLNJNhgzggue4MRD+sBqZ8FYu2BxphWIMbmTvSFPSNeuz6o5VTXobyXFz
iUF7iF8nxk8dxIYAQ1bNgcyK3NfG35J8wE9dBKUVjbnY+GfSmjKmYggfa7+sdtU0kUWd5aA2h59D
0L2JIpJe58IMsXs8pGSCykhYHOqLAYk0h0AGZWablWBivh80W1jOInHmNc5tcEcufcdw6h4FIHvo
RPireqoBEPYTJ3LqtPKOfTk8VNiSjT3XRTDUhK9sWRy5byXAVqQrITb3yabQRX43joAfjaI6pk46
nKV+2pvNNC9d4h+UAxSVKJw6LvEXdcVORNYrBxE4jbHtT2WQzteOmoZZLmTYBeCIUkgFutmDfL3x
FrbMqiVKz86pQk23TwW9sRJBifLCy9XBCK8+OF444OlkQ+JDnr0eKMG3Wa9bqOA0w5KMeJZJFRYr
Ly/7oweR2RmYHLZcel5soM4mk7BsxjjqEdk68dyR8mgAPL1I5zmKowbl8xDLgNUHevYgPzThPF6F
9nNACnuRqbAZLwryz14V/aBAijcqgmkXqXLan0sh+7I30z6KgmFV4PzZUd/5v5C0MRVKHDOvwqM3
12yHxZ40Bh3h9CKn7ty0UFiNNURsWyZagWKpIpiRPhwX3+hutrsacsfKCnJyjXsYRpobnMdllVU3
UNYslhz8P0RqPd0CalluJtGqU5RylFQ+t58GXD64THqcHs2Mi7eygxd7k7FHCdhmDEWSPPbGHAwR
QvBFS4psN8wt+yTmxLEn3PbbvB7zJeqH9slr1ItBKj2NEatO7mlaDCZOK5yeCm8oY0JU/RCEiiyL
vLaHCLdsH/ngCefKN/e1CNu49Jl9qyUUchC94z65wbSax5syD6FoQm0TszGLOghjp35tUXY7Zpmi
ABDr/eSjYtOk4Kie82lRQ9R+mCvuHVqaAkBd8Pug7yG0n/3ZxhPAjgcZNd637qwDvq50eu8Ef5Ge
h5lN38UTYCiLgEYPl/1F8jRKeN/Kb/strOKQl92t24sTEuO69lI/0W6rtp55agH/AwCow7dCpsPB
G9gD4C4VIH6kXYVzIW68oA/3RVPfeLUQgLJ6Ojpyci9VCDLHmqASpvoguEKRFYCYwEN13oo4gJ2+
dbzoLPBz0ycQgPLLuE4w2HPpiUIsdhkqbMdu043Mi90wrmkz/RX1kd5C1bJgce1xE/uAdG+6qaDH
1EM5g5CIxopYcX3RiabU3xHMby4kRDXkqAviLVtVsQSOW3KkI6xJlrJikRpbDDFspmE3tXQZDVxc
lcEkrlwvLGfVnbfasJtrsqRZXg7xd50L/Xdip8NbmV0FijykzHQbQ2y74t40xM7krV9U06Xr6LbB
7Sr9U+wM/rv9O5UChpJFVq1LH7V7wPWaBgqbpt13ysD9A9f9lS4DlfLEcfNmXYwo3BWzD1cWciGX
cgLkfAhCzuNA5/3Kzo29JEWMDpDI64AsNR30lXU69KyTZfabzqWmeK5MnvWmINRXcKXD341mPkoC
txlWurbBcs7hgkfeAoJ/YRI4hZcwrUPi/ISq+q3uaXrtKBlAKEDKfL4ISQMbCSrY+++GoOzIEj0I
lDgDcoKLFXUQyaxIK+tzTsUPLGNTUp6L6tbmX0BWnwAlQpDSm1Csywl8OIsieom3bNF7CVSG+c4F
VoihFcomekfxkN+kQX/nQr02qhZ+xyqoWado5VILuCRACkSeNFxxArAK2IVXzp8bu9bS0CfZYrqO
Ch4bf+qvHcwacAN2GUEA5uBdSmGiwxCq8iuLrcwWDU5RTLIyx7FDkuGepNj3ebe55LzlH6QTipZO
STVis+10/6qmcfgq7iopyFeL0XM40PoxhLR9YZFsjgUSIcQtKNv2DYTgmI/zAvBU9pFLveyLot4q
mS1lCgd6XJ5hheyMPpSQRBwqJeBwIlhma7++lFw56fEqygDscxVW1bFgN3gaMLRzebZoU36UeNq7
2q2ryKruC1wbUndOPpnyGQKb/lKerXPtQy7m0UvlVwJ2b2vIaxwORiAny0xVPXc9YwurpDzklU2v
EaRbF6QsK+tY8Pk/0cjPGjqCyxxuDNsU6JpJ9W2M81v+c41srpatP1b3eZ22e7hcQZPex/wTCmWe
zEEbHeCIg5J6AHXAoYg+YSjzbKAe1y9nPUafjJq/VnVUnSRgGjdEB/dOa4aL1KssLKe1I0swohZg
gDs+0+56Osd0YoTBMtuPC7jmkO2cWmsPnj/zx6Crxm2jIeeOaBgXgGO3id9GCYpYdsM8NN6JMQwX
YhyGlejn8Q4C2fwa7kufHOU0QklfJZqrAw+hOhEhwtY9zlniNOws2jtIfs5DOe00p16Sa1ZtHNk2
cHUBLsFk8eVt53fATc6rqOqGa8fKEa9XqS/zpSNtRaZTjasL5d7BPQIZYFUDVHD+AtRzf+v+z/ch
M0iJMuOvQsjBPzURwIvTrJrH2QIsNVMzwGcX6SKcaX6CKglZFXknrvqCp5sSwPkdVXrYG4T5urCF
ueY4ZUs6GO/GCCsXVYvrh6wQPO4kqZ6Cir1QjvoXS8QOFXmZxTW6yids8rjzxQKFWfQ29+iGT8Q8
i6poY4/0cxxADr6detzvIOiNFg5T92p/14m+fZAQN+7CDuBuh6n3NNjZM5+Srt/BP4gWLif6U18Q
89BMDMdekM13LBuKXcoDKBt6uGuhNtwu4GZadHJSLjsCl4xquNZYhvNd2w3eFey7O1JHuk3ynn6K
yiY6OF1I3ko4AH29QJGB+0adJjelGOOLrk9oGo+QqG4zqHXepVAgiSUuniQh06eefBSQpj82UM05
5KVfJa5spcFXLzwDdZY/tEyq5WPJI3OY07FKHBtw92LRw+WoncAFOpdkgjjyhi91X5lPJQ5tkkVs
vtW05EvSVfgK6vjFFitv2LII6p6NxNWqgFI5XLb2cAKXKMljyPDX2fOa16kXS7gaCcUGn8NFi4yI
N67mL0IQu44k2AztNio12f+m5c2aI8W1aOFfRISY0StDzpkeq1z2C2FXVQuQEIOEGH79XeDudp8+
J774Hu59IdAA6UyDtPca9qsoND+uz1ymuB2+Rk1+9dVAn/jSLRddVmOy9UuEwfFglfpOtpF9PwXA
jYb1AqdHXuyEZDxbnd1/y4U4+CALXtuKNjs+NfKwXW9TALK0OSwjkwd7DJZYYd/5saxnIlTsR1Tl
S8xay3rZzqq17//ivO3TRuqAoTBRB66PqcP/448cI3VySD4dN8o1gv70JCLVQkLY2SLBwQH2M6m9
qcMFojHGk3mu+vuNkXX9Vp46GxHN52zE2wCpik7tt+Ht8PcVdSuC/eCWU6Ih5z/YjgRuvyadW25Z
tvMd5HredeuKZhEe3L9nbH2iJp8ztvn/usc2Q/414+se3TK+1aU+bYzmxnQGlpkTEmq9/+rTfDiL
RrvXravMi/EWtXT/xYwqt7H2M/FlUnT2cPYIe/lina3K7NuIiovb+OrOXw8bG732s17WyFEQlcTb
qAr1Z982LRxD+2j1/jfIFq1rEJUiWwQitdoFnr31fR18HRjs4S2iXcz9OnzN7Y16KYvWPnx1fU0T
xZCxpbI5WChiiYNpTXPbANztLPI9ftJTff1X/7RO2wZ7DG7zFeQytLOi89fUvyds07/6//PW29Vu
2bcXRt2k0Qo/Cuikn/k8Vcexa4HBrU2X+H819Wg+m1vQ1SykuhLppVpZ4YUOHYQiUfW4HQqvDXZj
p6zkq6+K7CiutSCHr7718rLNoVbuG/7oV7l3Ga/LQq5frP1IMDzZCpnwX/1fdPvf/V9U/xYfbv2j
cq7jEHmnsQK5gZfqFq6HgHf5zRtkOueLfdn6t67twI0cEseEoHLXuaQVvhv7dhsdhG8+tj6Xu/3F
ZXQ31MY8g/nukFQ/F0CXn6GI/0Bqy6/bkDJlm9pz5O23JjdVcxDhkidbE0JR/6qMftla1TzTqzOa
Wz2L1Ga8/Mhrp0qLhgeXcSj9OzFYQRy1dvHR6uChtsbi2xyw6FAR1905Dot+rFd6LpdZKKZpX6yq
b9t3rIOJ/F/eqggfdQglxHpG/Nw6cOH+qtZZiGmggtz6/p67XT5a0kA8NkV7xMnhTtUjdEMSrJBy
QjuM6QJVhO+Ow2HhA73bRmwGIokNr1tDhALTrD58M/niH7y5AUsROnUD5JqqPRYqGdsL4aAHbK73
oExkPLCpuVlQF1tYbq4mVyIeBi/a28Hi3USYu58HPyzJkfsWILL/6Nc1sY4l5IVepSJ7N49efynb
dtAx1WVxnEx9MtbQXwLLMymQ4lwfGedI+8rfDQnZOyvor/8+gdC3eJ886x9DQQcOA5Lj6aGxflcb
NxGFU0yIYjebmeqbaXQ2rxRGT7366JEpTwX+qJS1Sp6RaZ9ZG9S/GZs/T/7u+e+T/zEn71InZ8ii
pXzW7lA/R3WYNfWQ32+tMgKOhkRMHTkP6+cqEva+I55Mt2bh+uON+hTQlD2dvGIIk8KaxM6AXrg0
ZZ8fVSTHQxd23q33rDLj4TQ/Y891Yne09Ltfgne17RBo9fhQDbP+g7vOywgg9oc1+BoBCNOPufLE
ThCeOsSyIM+A+kWQ7reJNLj1Phohel3UfRvQ8CI9iybbACvpwbi1+32o8u7gK2SQVAb1K1TV8TaB
T0OUhkvAz20hKiydfblrymjIKscicLfgjI3kv86aqLPvi8r53/OK9dpqHf3/nsem9s4zAT1qrytP
bg0sYO7G/NEaBhIruw5/qQAbEh9+u5EFP0ZroidTCm/X9bV7AovKb/2igJnUzfSjcuTdNhchy3nQ
ZH5dhqJOi6qlN9I4IhNdeJ1DZZ5rsK5481l9AXtgnofR9lMxsnK/jeaNxY4wS5pkG53G1r910XIv
PDzbSTGWsSiW6LElgbnYrtTwrbS7WU39i5l7ecgHYu0Wf4Jih3xw7fTvveubDF+mPJmG9s+53Txa
lKt34k8qGfs8vI45se9Ip5yYrgOMzr858OJHG6ru80ymMf28ET4oYMN4DyXgRzWVdloAnX9sILJO
GWv+PGtGq3lknJJ0O/vX6P/fedV6Z3BluPPI/ayxQJTmYWGeZtm8G1ePl60FyQXdW77xk60JGMY8
BTJRUV4+fU4wQZU6ToNoZL26UpW4Wp34vrUkDwD3C+qB/o87vxJvlPbL3vdzgbXLzG9/dZN6Wfae
54q9MPSre5v9H91OMDcZvEDtDuvjdL/ALHJxmv5qeXy+j0yLbxHQ/p4QAVAaEvE8rpyAZZZfeel2
hYz4b20YR3AM9BoPobNz3RDIHaQm18++7bSX0cqzOjt7Hd1a8xThiraSP/yoors2Yg1o6rY5O2Rk
cFetbe0hgPk8/cdQWUxeCgR6jruI/DX+df12ZvfDuLNb/VNId7yWG+sKImKJSSPFblzp2m1Ejnk1
YyFF+2v4H9dsp9vha1iGEGCmgTHfBlGawE8n3rDYDKS695nfx9v/IoDcAiSzY9/+NYDVOIzDWv05
4HTRn1fQEjtszwvn5hQLAIe8sCGYoFINaWEGL10GPCpDRebqqY6meJ7b/lxDRNfeBqvxUqdRh6qs
3bjktv3cz8N0Y2X9xNaW7Pvpme+XubGft46JBw9dgfV16wJowZOmJwH2IsyOrCLMjJytbBstHG4f
Z1fIRPg+u3pB9M4Gjzzq6adp3Oah77j9WJtKAorTLYx4GNsOIHrhReNjfW7XKVWuhmvLzN02uHU5
ltRpp+ppt93E9boCEGJ5qQBRyqF9EaHt3IyNxH0al+Zl6Mhy6KIiTLfRHvhk2np6OG6jhMlX7qng
bnLL5btn77x+FMc/f8Ze52O6UGzBqup4PK96WcAK9f1QTvU9jdjbVMvqVE55CDXK3/PY1t4mRip/
hR+lOm3XbpeVUrHD4Gfa46D5FIcnsVrK726uTsyM/TsdLJaSfBkvE/CIB0jbAHGtA4EFIQZ2QOfe
9IReyt7AwLgOALK9FNyesHuD2tNuU+7IqNV79IMHA6ggAFa7CMvFwcAF8Qk4kmhOdVUF7wMUpVHx
wdtFZiOPohNgsurRJ/i6lerLj9BmRdw6dETmnc+nWUso6KRfH9w68LqPXiz9vqysjLal/bwd7NFL
gUm5D82GBsI/E4N2kJdtUNOyS5nog/026kPxuSecj+k2qugQnQV8aSDLcLuZkfYhrNnOFWDHp3Ai
R9Ms3p0luQHFF/FdOHagBrbOBgYrlwf6vLUUz707AeH3NVhRPwG9IaieQe+jHDaSrymRlgrkoV2m
Yw2HpS55/bML9FPIjQP5sqv2gETdgyatefqaASfpE4LX/5oheggdfSWB2NQH+H5AC411a+JeyjGD
tAu45tDLZicXtcSz3diHULXgPDalVAGd/MGQkcR9TiAP+mpjUegf+FSrB7dTZUqAW3DLWNmGGYUu
tu9ysF9QQME6yNbB/2LVc8rST8optF8iRRA2r/O3/jz6s/9rvjTqvawbDwtHH7TPPJIq5iu/XWCJ
2DvzaLJ+VU9qbrtJJaCysQLVvNgRXmMyFHiXQ/6NeU68dbs9m6/Y/RWkGDbSEoS0cQA4OaMQEmUF
qNwmAT9FmOc9bjn2NsgnBi3kfwxuKTqHJjHLS5gjing0S3sRwvYfQ9e8bAC/y5cwQSLQffYD2vxH
vzFtvw+1/V77qr3NttOmePKqN7Ug116lRDPz3odosL95w1zvGLLxM5EqwOvW2Eng5uGzR4vdZ5y8
ADwntCyzcQ2P7WU28WD8+qZ9OyP41z6ark97GAYf7dXxW0Mdt7U+jYRoMVlEj1UBoSssmOyI/w2E
+gtpf45jFA+qzX+jiMOrC9L0ZSkcmppeBVcsQPPJrmm594KifuT1LrCs/Kq9Rj1hobpFtdO+ysLq
d5QswX5rtjY2ut5i3xEF0zOH8jkZV3UDlOdePEmrPkPCsiup8R8Wr/m1aaCqHBgcmCdxFR33Hywx
fPbz0RkSRBDiSonRfyX/tT8L0BXhaZ4cG9JC/JRuuZt1U/4iEJIm9kDqB2gUwwM2qvIwybl/hJbW
jutavZpA0Oe6w397ydVrvZA5awavOLuBaO+9zsvjoZn9PRGqTz432lB4LfJekuOBXoVQ287qrl5O
vw7u4cPrdjAjeimZqGgSf4Dq2LOnhzkKq2xqIR57EKLV99Jl3x06tYgoLfXYtTW9st47b63tQEAc
ZatIL92ay9yWp08TABwqbTJBwu/aTf6CRZdD7xO4l6Wt5svsQG1Gte28eKW5t+0h+LVO7dj+M9Wa
GdQJO0v7v9t8YVf8EOVlaJ7hZATh6FF23bq/Dn1oAXDcGKEhhBXaD/o8lZBt7LY0SbJuPLVV4WDP
RprkCjM8+i0i9zWj2nKrxm/fbNrV1y1xoraIgcaqMwF+idzS5fEUCZjiEdj2F+jrWgTw62nIy+qA
LB7ZaZlu4UjdaJpJxy2OiwqmlzkvPvuLafmz38vV9ELQb2koaMksxSlwh+LJ88dXqM+Qsq4tA63/
CVUEkGlu/6K/R711NK+oddxGt8m1FR262bOP/iZwg6APoqxV12ZNPXAva/kmV0XbV//WzPHgnKzP
daIYmyUuDV9SwiGNyaMeG7gdBYcAWlOQ2GZInVHIl3auPmrpuX90l0W10x8IXH5xoaLv27XIF0nT
5Y82NAdxKYj7AaV6Fq6Kf7dXZzmP5G1EHoB0RbHHQnlI+2yHnyfqmMvsNQUUwm578ZsK/Inx8VQv
5H3yg2MJjRyDkHqBfrOrf0WM1DF2etjAxoCkTufib5ykPoSl9I+9ECNwpYFkOdX0aSobP+5bmKyg
eutuYLC/GwhgH8JSN3e6G7t4WwIQjjcp7Qfv5M+O86Lox9Y9BNo/UNJDjyVg8nRc5fMrtJdO9+HB
VZR8co+2tFhGSttO4J0UZK8oLzIbGdyf407p1QkdIajGoqwTyob6uNlXy3ChOwdy1HRrtjD7XSb4
DeLN/oqgmzxW2A23we2Qk+4OHEwB739jnitVs8R3c+Q6RZOGYD6cozV70Exru+VpJOY+KQIM8Zwd
haLBZdsYtRTzHZ9AKPy9TZZDMN1V8B597qw+MdM247PJ1lGB0W1L/R/3EJ2EocvIdrfBctE0THHk
sXG/4XUaLhLwSoHdVTuNskVw40b6aMbu0V4FzMt6KFdR89asPT4cI908dsL5Z//nDMM/PJg+9l8v
f6B8RCTUK6OEQyqebgvEtlR8zdHRCOXCPMsoQdEGnm4jqKtRJPmnxgisHckKKfmR2/nz9hchnoIc
nAmrOpbo+/oDt9HPP9WKflRMq8TYSw6ua0XLNkSstwSEpiSsD1uzK316h1e4uAtAJn4ha1Igvd+u
HVvv/Ln2icWSx1bVcroOA9Q0yumhvy1sREJjYw1nmwLGKj3rRiTMdSEp2d12RtezkCiNfe2vvv81
TzDFjk1J3v81d7sTXa//1z23u//rTqu8PVPQEXa9EicpG/9b49HDxvIHc8ezFmnzCVnOP/r9gPNM
WUWxG/xiQCAKm9JmPnICHvbx1paGs/m49QJXum8874kxH8DqVj0AoTQIpvZgtf2f9MWyQKNjyPTv
GVsgtF30NcOu3+pwqCEoKy01nOn6nrBy/V0/f93txSGaVIkPNeWfP3kfmgZYgH/YRCWOV01ntgBW
mCakpp9CE/jwp1n9gdVsRJhcHB1tF7dp8m7zqmVHYDQdbVBjKYQX7ksHL2PSwh5+2poOFaeotaLH
2dAuqSY17bhdomrDHIZJVC48laHHrtthG9jOCjJimepc6BCQWW15Ug5P+K7orQ6yTPTp9bCdee6y
c22nuqoKf3FJSJRBraljz21AqLfRlMH/1Fx1L4bTFLF53xRD9VBC95hETTS+1hO7h+zI+8OZsVtB
XfSTFrBis8XEwAjds5hG87QAWj6MIHyTUnHAKWtfID/wiRUKpKCBl2SCfMINdp0TYX4f5telnSEC
XwfXwxzoIq4a1z13vQM9WVVe+yDyj8YD6Oa3onjyO1rAC+C/VHDQXOpuKp6+Zhg3gHByYFADt/Xy
OVpBvmUaJ5NUdgcGydhrJyDrnOp1u5IdNIDA6Lf+yammuJ8qcrOmgTyWHn/sIRx+FUhnPy9v16Ye
in9fvvV/XZ7b5T8uJ2TJM7F+ul9JP3G5tewGeCivvfKB1xf6ydVOeK1bBfXn2r+dbX1+vZZgEM24
3wY0LRC82SJ6643D905dWGcL4fYZRlyBkhzayooQza3v6/C/+lraAdPcMlHfS+pxpG28qMg5wHm8
L7k2Z1hm2zzBumfO+QgXwLdA08M8d9d+cHcdPH1vY6ChArB7c+uQ455C3nW7JmfDt6bofypp+b/W
qS2bTBzmxWXKUY8EVDP1zxV1WCKX0aT/6PQm0/w5rvoOUymd6wMZSgDCdvNSyqCKYfDVN88r2xcm
bmHpyO/St6t7YlUvW+8C5+jR0zlPt2vqsGPZXEBK5hZuccjzUKRdpEswLctyqvABP/zqGRFt82J4
oy5E8jrZuvFyomyJK44sF0/g/CBBH5GWJvA2nVEPxb2D/wRM/tzXP4suSGBs5W8O1OHZ5MzzUfZj
ea6hN0SgO04aPBhObc1/O9JFxYu11baWqdMwFOrSrO2tc2uKWd9ju0/HyNljnywhi9EJUYW194ag
jo2HDBvi44PrP5RL/93P8bexVn7DFqavkWW/+AhVz15YxoMnoz2FEdAe4LnsivF74Rsn8WzCAMLB
xOTQpY973+l2FUowaDhQMrEkMmqQfqJGQFPzcl9G5QO3GySefom1okeoofwHaFfuSgdGyAUBcRgt
UYwEsMt8Xe9nlE86aznCSsrZTQia78gEhpfTw9C4kMj5dIqNGZ7hOYeGRwAYYYy+Oag0Q2yIUaCL
6DV8dkovCP5EWT7VOcoYBEWf5ZXfxgVEsMksaX3MC0emEaGx9IZnWhokLQ2cBFObGUgzlmWBwRpC
PWofKBufpia/CMPh22ssRF+TK2LYl1iK8jVuHFnBuQvxLVGrxjk5PZh24aIWQQjNLhmLCy14wq1g
isep53sQRAdmJvPCuBfLuv8R5hyketX/6IqSxEDFT63DyT3vHPktMO4PSCqaBNzZ0c+r35ElIfly
nnMfev9oJm1acx+IVA4DD1QyMbHehSYqQa4h9gvvSMrqXY1Q72GCqAS8QTz5EDGJzrXOTFUptEcq
tgqUNVE6fFBAMzzHH7Jaq+cG73k6abe9m6V8MNK/J56zz728wvZjwaBaxq2ibTI39YyYkddY/zS/
SA4lTpNPaes2q5oQvKBTHxHw+knDy1eXPMAlfOwofjPiIH4OBFzKqFQXu4tdf3cUSwJYCFEzhKmY
osYi8sr8SJH39XMfYKZAnR/3N43yCelgP8TdKpxaTE7T2ZePee9d3PEZsfsf5WTd2cxLaB0+z1N4
x0ckZSFo5G7qhgSBEMozNEers1CpqH2ShYGOizVvdm09E9tLQpMVbCyPkxciSwdQoqLATSaJTVOr
4q2ySXksI9S/sak8jMXU7XQbOEkJsmtw/UMVzDuUe0FZiiJErZWgUndhACnL4uY+GMt8RweypELg
gyQZMq+iI5LD5lgIc4DT+Vbg5caPeq+9GZqB8sAgMI/NUrVJZaOkWeiYK2iDJ1Dx32YAzXER0V+u
F8FZ1ksUGtB/aDwCL6KodeJO0cmuZr6HNKLZOcDbIA5zywyAx5Q0bPqFcnM6g74TJbLyAIzOyWlN
vXM8QNShctrYJbBR18sLgLB6lwPMYdruUKTnOgcTT01Qu0AL0REM5IEw/xqq/JdFWdqRsUpsAvSg
Yvw3KnXCRS791AADr1w573XA78MmAsiu4Mdzh9i4lo5JqStQkvJXNPNfzdR9D2zvuRtXrRgEm7Gf
4wdULgAW5FQMSSX+ptlLdNG9iPkw5NEcD1SfWgJOwr9E2kMdnYYcKB+viNXARKKI1fMIbwyQs3Pk
arPPm8AkJdwCEXPqzC5oDLq+SIJQgS+n05U37h/jXOxz8j4E7mPgLBJ3GWiszfA7rOdH5kW/jOPv
lsKd4rZ1mrirnA9nEajwB2XgOOU9NPP4AtSg/BVsltAbhKnfqTMManCsztA+gdx+cAb4EoMFMFi7
tGngTHifa3in+nkGyQAHt8+6k4R0vKctXgWp7dibd3PXn0e/Wh0hqMq1oPxql782pavjnrX3VVnB
+Jw3xzD03rFvJIYjyw37OUYUP2R258N/Zg667H+w2Q1jFH56gnr1UUPn2jxYmhO4J6brEvgSaJq5
1Fb+mjftk9OMYdzI/iPo5bKLRPle66xZHFRBNVoCOiG/veGHm4i5G440ArweAeb1BIq1BAD04SFk
NhyiHZ5lP6IybrV6opQUsKRBGorStPiCcFqirEZ47Fv/dyC0ibHLlAlD0cLMjQqkAt2cAh94rCfU
s+uFU2V2MO4ggZ1ieH/HtGgLiJqCXyW02/v8NVhmkrY1KruFPDhReAIT22NZGRkKbb9fJdqDlC9E
XKp6PB6kJG0MGe5IhJ1AO0Nj7i5vLoOBmgRwMweRSmWps8jmFUo6NSrJobVzIDhKp7av4mZqlnuY
jL57CAapO4RxoGoUt9FTVsz8I7Bon3aoqhD7/KHHRrH3i2hI2EzuwqXnh58lCd8BGP4ckPZnSG1H
1x9SWaNgWs4LvgMDaxIZqPvQHgtweZDztcsZIiTkr2U0pdg+mmSavhf9TE8hgPMkAt6aoyrTvi+4
AqLtDQl8wYJQhLDIE6w8rxNn4XAxD/djZ9dZIdiLwb0eYD+5s1BWIjUD/gGuNGeLKD/FSq9jv7az
GXhWxganzAbWY2EJlzLxYCE8FX33WDIr37fMnw5eaT3AsgdQEIZrJECrj2dKkdvbd5VdI7Ibd4ur
KFwern+lgXMeKxOlEyxO1sIfOWQL+W9rxCuw5EtWd96IYkveg65OHRM0gft1TPJ5uAGbsGIV+M9L
gXVlgKCTYO0kKJyXzD3KTpWLg5gF/ls9k4vSJcz0YteEy072kI9P7pDvAINdggaPX+CZb36lfhTd
qW+1mznIxYzr61j0SAPxHf1kWt4Cz03lNGC7AQEWMjjhIE24FdzoZHaRD/ewaiadI341Zcl2E5yG
6Yyfbh4RC6AE3Cvsyt9h0WUH7LuoUAVd31j9wJNfQuEKE7FXpjKH5lWQRSXWgg+GIuLGi/clrxC/
LYQCcZcAzBjD2g8+uwUhOIzFHnsGT0dV/hH0SFYikHy+qlNgSXns5CFL9URuPYUbEWSot0MmUsUU
m2xX2uO1MWEXD3n14DSIp8j4jbsdBMVKPBJoPBfJ7WtD54dRuuE+p9aF6c6/V/2hmj2UgYQo1NPy
OwDlNSnkCCgMdIE9DK6uo2MT+l3i8YmiAKZLD9zhV2J9L4Py0uEnjBnT8uTBGxsHhjwbY9GdIsV3
CP/dg9vuB8L6fRcUHx1Ev3FTa773UPMh4ncwAOV70akdSmztI1QMSGtrwF0acZwOAkKG9SlDQI74
zOtjZCq3HGZnFB7t3kCZ/RFIcbC75gQNbywWUqbh4PyUTXuwA/lWRZDkhAb6IM/FSmX3u7DM74Oq
+S3EQ4uQeMerALY6f75ZKuyywTYPnQPbkHGYiNuizAGWrYZT5BXpRMkOigX4i1ESL40MND5mGuOm
WVQ2SzbvciFTy8+vrvBq+JPB54d8enIh5k+XOT97kfXb85sicTTIgBpIVzA89ZyeLOH+IWVUnuo3
VCn4xgtGUqQgkIU4033u6XujJpNaEz+6DgRH4XidozZAzDvfzwUPUi/vlkT3MMbZiEARIuX0SRgX
uqvR7ZMJMmasqFCDYMOL8BKDxaNxTlDJUbUv8BCiKIi7looZo50kh9LuUUg0SEZCkZlHQ7EbBdb1
btJPuot44o/Wt7GBZLVZArbGCJAOjzYEE86HT/1pJzt7xOb9mC9zxhuONDXEV1q64dBa/k/KUCSo
0BMYhYLcK15UiVjC9n4piEz9hu+r2fZu49jtq9bnmTfOQzr6TZlAIGOSSNMlRYXPV0H7bCSe96Pz
6LGbh3C3oEZiWufNr4JH75Ye3uxSfBSi+NYjXLhb6626hYCSrTKXyEaViCaMUIvRBzKBLdrMzrdh
xkoEK9rNbbs8ZhxGxhAw+V4EtROLcZSoexBU96gviNIO4KPc4Y56AXxRZZsUHujvQjg81YG+ixaY
5lGUAFAoCl94Y4IEqUj9oeKZJWx7N43e99q/1SiDVU2vPs8fqog4qYQzXwKqyNz8RaDybdbV4YOd
s3y3OHgOGxvxXj3leJsg44NxtnPwGrkPKEQJcQFKSaIKlSO7dABHi0hTvAeuX8UEAtwsqHSdURgi
8IJAIRMuKH8hgTTBuspS1GXQSQNwZ33t2iOfUSF0dFLXcPuUK3mNhFyN2LqF+wK6pS7CikznSsaa
jT+Y8Sk0URYEM/TNzsHiwuKEeloh4NiiPc4CmE7Upy0PoF+FsmaCOvBMVXVmMlqw28HlqV0Gh4ra
+a3jx2Fl7+ccIT/z5/asTyjZ4B9G1lxG1n8gFtEHu5/mHcocgisXdDi5lY1ylRNLfYGqN4MLEkIH
t9FZxUs9T7sCMVnOHWxIHeIKalCJNnjquLMryhpOVVRV2qHI23LQdVhBNcSfwhC+FNefwQo4FjzO
CrCLsprMnl2SuWo5RG2P/XPpTr5pCHzDMplCQ6/G6Z5hcoYElHz4ToBXqQH1Q1GnFnW93nIUx0XC
V+cpcRjkgjVUKaVSP82Y35VUyR/cJYd8rX9RBUqkq27RsWBkVmN/qEWNGpLVi0JlohgJQpFJzwNI
VKoUGsodpTA6hEgbDIDWJC/fx8soaZ6hPC3de51JYKkMErwRI8I6EtuWCwcog30p4t8av7P3NTRH
MQM2mll1Ni8hnoYgdG5tXT3JKV1QJAeF0JYACGU7xqNyq6ShsJzNzlnlzDtOUcnjBfH3YAyeUtdm
iebw2FiFjYpz4fuCyhJ7y2ujpxYcCJieGzHMQjUZQ1FLNAjgEbuzl+7NsYfdEsy/wbvCXoDanvtS
IhlV1CmOzfC7y/OfFhxTz7nHvusO3yaamv/D03ksN850y/aJEAFTcFOCnvK2pQmCFEWg4L17+rNK
3/3voEPdaokEy2ybmXsvremfU4YlhHEqJZ4XUuU125CkNketp5gARHVuMOVatUfe4y3UrQp9pTfK
S/nKRrnodRxYFkibZpjt8d/aWvM2FOVpm8zYU5MtdNP2yezbcit87wZeGHKjW3yAqLR3ZiKfpZ8v
my6Rj4VljXS4piKQabZLOlPfVi423CXb9gc6i7ScqorMztUzM0jZodESxa4W8gkgwHBndmnQhPOy
NgADrjNN31dj4lLvpXnLlSsqsOyeIIFJetAQUjNPZjJjKW0qXGZ6MBGSjmPKukIUQdKx+HrciRWt
7AwARdIEluZUm9I03jI/GjaV0B+EYZAyCLGvpnYJsCfTOvdnDInZf9dG/Fgj3L0y9BidQMM6Z3mT
3IVxwh46tD/HtieLSYi2vVIcTXN8r2jKqX0gLUABnLsVPiwZBnIhhF/HnfuG63uxjcjbuKHSd/pX
IO6LiEBjHsFA6qsJ/uu6lx9ZZ/8IUG+Bp2fWsbT1cFd28k7GnMaoeLQN8ZTn6bRujEKn4SCu2Ot5
PS0KMFskJ9j1GvxNYxtW4p9hNvreGeazyHnScRHONs8d7IyY106zLNukdL5h1m+btM1PeUQA1I6X
RkLBn02PAD3qHyZnejGe9ckhCCQNMPMc9wbctxo8f2Wjk7HyGut11JRJiNp81U+iWzmW1QZuh3iQ
9IjdM+QHEzvWVlFIAQo4aL726lwZxvvMa8INUQVtc33ja85DWOKB7dAfglqJksTDnd3X09bJTG4c
AspJfzGlW+ziFL1dhKyRlIPQU0TIU2T0IrTosTQGf10k+YNsfGSxhTuv4hH/Dx3hic6Jvy+a6meQ
/mqUqFQXiI0ctdB07jSTvMZYogCvk62S3JzXdhQ/pW59Gb0MSnbrRMdwavZp/F7bgxVIPz0tng4q
o3OPppySwAkL4K6DknVGqo4qkZvq7U4v6BHYnTXgFoBPi5SKiX8M4+ll6mMoRIOHFqZZJqvZd/0D
SJ9DscCgBjpyF9b2CyYnW2pIXQuLMs35MbfGeW/2fL8ekpdUG7NTW09npA/lsRhbA8REfhdNUYGp
9EGYT82qrrByC/4gaCadjkjbOlsf6wevVu6mNucnZ0qVhpOuyADctQYoIKwQcc+KV4tsSyvdiNMm
14lflGujA2Rq0rn2YLDufNt1AUuGn31LZaDyqaO1JB6rChEST6WdWWQDY5xJfuMkf5w2eX/sKN+s
00Imm66sc3pRDVCCpS7X1Fc/XD111wCU2n2c99dUm1cEITBep1HbuaTZG0ti/d0l7ldtiLNepDQC
Da6CMcXGAXp9tREiDqAqbGzBd3yJ3cGQQnTKKGIkkemQrQN2I/qsN469IfXVT4GxjG6QzJDZQtrH
ex22nW9xtyySauSI3CMS//N+nnSQT8ivR7rUti43fex2GtnvWsKTB3Jqv1qqI1qDpQk47xR3nepJ
LuDTddeXW2dO5Dod4z2wL1XvzfxT01+9Za6P8AjuC8tGOtH6MIv27Ip0W2aEPCJaaiIVaqR1Dbux
xJPELvoCuokatojqIBxoAWfSawM97LO1lviBX/c9ZUxq3TKOvybXGo+et+yXmlJUDsShTcZ1MmD5
AGFn3raWYmJ+QUzYn4Cnxx8aG+S1BgvZzOyuaRNrZaXolU8Gsb2eTWtvxjYn/muUhMnJQ+PSK/10
DWedahiXBVi0s5MtdNFKJjCCOS+5P21z0bxVlSVXtCo+YGXViAfpFPqb+xRi3brxVsWUA6VC6Cpo
BK4skyXi7Re3m5ZVI+sJkiWEQWe+6uPA2lvDbSyovMbhCdfbrhevS1BnpSiApt2qmqsi8DP/q9B9
dkSX5boJq/fI85GtcQEclT0hWGwDWzP7o95ocwDp6QEC9yetbJoGo7sG0ecEGRS+AXGgdTfbuOcs
//KAWvvDq53rv3UqUkpUTDsY5LSvssan6JluIk0LXKf8Mp0BHo2TBJgCuR27ckSeoARc5kAV71wy
BFBmGjKWGYmvQy9Vke5/kjLj0XzVFmrNxxhCsJ+535PQvzWxMC1iXp7MofmUk0MgX9tfTtK8e5xr
RBPTVTuhiQqhFg0peSsSCKHgqRHitUBHmmO3lbRuQIh6j2jnG9sE1hKliWPpNcM26pZyXTv1MRNY
JZn2pyaJacqVrCT52Cr1c67yuKFufIcO3r1JcpXTQRzHh7Jpt6FPsdppm3cnKqugX7BRoyexccD5
151FGrH45v0CyghsJYYTULlW9WdJAWzdFKO5Wsb4qGv9a9uKKFhGOw/KMnqBhH0djlYZ+QGaaGi8
WIFVopnq5+j8hN7Ki8kQJ2pJIV6EDYU8YVaHphuPWo5Bd0ScrMD63wqr2pbWmOyYYPAYCppZ8EYO
kWsenBKME8DHQHY5p87Vfs3h6MU7MHWfupGn+2R80e2Z0prsi52IHuauKrZlh4xmKPVdZetrmYAA
zaPCAkdt7zKYs4QJLIBjGReyYWOvpyYsS+ulyopvubQ9gvDhhcKTuXHqdO/3MTnB6PSMuehg6mnF
2tKr+wjY4WJgn+tm07DtjNMIBRcPf2+VIIy1jkK60f4rRANQRx/WC9gEa2quRh3VpLXNCQzzsgoJ
RQYgu4FbdktghR5SRg4Hy7Pup9K9B1ZZ7clEtzobHBTAcqkRaW/dnNM1Cue7wc83pl9v43T5MhmR
BDjpm05C4LYPIALByifaG8qyql5QBzaU5wDUHoVru3iIPG8f9f5vAXci6FWdU5/onLQGqZMP0tJP
qie9vxeLke2nuv6tyvXcgIHpgBxl/VfoGe4h7saA0RoFF92TpB/RDaD4sFqmOzNty11tNePGHBDS
m8pmN3lv6Ot4FEqdf7kJIEpHxYB0HQHd6VrpVJGLpTqYOY3gkRsROnl8ai3nrQoxecXy26ak12A9
Fqq53lMY5ceq840Xc/AitRZB0qfWenSCChXJldni7Ye5p8tpkpb0y0bzN2Dp9WNHXOIBbdAqom40
p36E8BhboHssotiKWSEiUw5SOakPlO1DWjWG3bcbd3TKA+TwMtCArHOZcwAnvLcWZuPJ7GqGtTAb
gVIBftHWbll+bzd5uRtNil+SIHRx+vS4eLBhGLXGpBerosY4AolNFhSkIOvUtPvWTiJK+CTdL23H
V9frfTToowcQpVxbzCnVwDIYalfbiJTQwXO1ixGTEaLBqzGIxAkmSl5psS8owG1S1FA9KJXgdVE1
oIu6tgeXgks77B2LOkghX22KDKRP86ob3XStN4h0Z3SYg7yeSzi/dJmqisKTlpzzePYDc54ahmm4
XPFYBNRO5zXI44O7QD1CUA+t2PzalEI9hIs27EINUweFvDJKZtJUqMqqFN0Ihz2yRP0KRvgbDR4Y
g/Kn3xYCpTx8Qjme9EkdWwIzmXtrrHKPCnPx0kTtNZs8e11l1SoaJ+q0iXOPf4vXLnhWRh2kgeNb
d2ZUFJtUVtSVykcxKEx8h3fMRj1oKSPoTaMjWGDHAFH9Y5t2xw6d/byqG+Ttl6PwkOJWPikgm3nP
jeVenxFNKBM72wyWd9d77ib0sgPMs8BBjOXU9vUMnqBCG6QGFOja8t025RwYRtFv7TR+ZfDAiXxt
YX9YykbOZ1IoiPHOgE4j6mBJOzwXCy6+sPXnSuNqh1O3HcZ8HaKvHdJLS9ziSNsENaOQhyt6Nb4B
7pxTUamlLDcxfoiNy4f4KSYyXKUFBEZ/yi5ZOP4aOfFWY4q3ErGrBBXgdTLOTzg99jxJ5NZzTD0w
Bi0IHe1+cMuPTg1BQRMSoQEECLBft9mIHkw7SFsKORCHgi6cHuVYvlUgnfx4Yw/dsMlaYzkxfug+
858j4f82clJoz/TbSf37ZDIDh4S71pnNZEuXSSvaGfHRMShSmnhtS1QowEQak4M4K+0NsUQvdTkG
sjYfF+RN8tBjWMarHofziuzgQ72G7fbvg+6zAdHBa7JvQLI7JkddUFm1sZfeGkjrPSpKCFnp6Qct
7SPtFS9IzHCk2Oj9+Eu/zcz2dRrkrgwJ7oVYILKMOFPSO45iH2ihIrMY8huQEy19dn0Sh6ShvZjL
eQmcxiOBopy3ypG5ikTUBECduC0lmWhe3c00yo/KCXQ+s2ysL1MWEBUE6tbWXMLQzg65Vjywm3rQ
UWMCSUdbZRziq2GJnc5AD48s3bO+elnfNWnyuehc+d6tH0d7AkZtDVekYWllGXCcnbF87qquDLy4
0tYth1MPFXOWeXpbYGXf/WIcYfwh+Zp9IvWL6euJRitIPLpB1KgLbSVpCpV9Lg5OET9Y/VTfhdpA
ip6MIQC0cB/aPDm0sGLth3a5mfukDTwnAn1MKcinu0f69CCGaAomu6A+m59QjvK7woDLiXtwCmNr
NPTjkxHo0lDJeG1ZFiadQGazjLArDaCzzLe5lR+Flb/nJqUgmQIii8S9JBvRQyJKz8A/x3Z81/mo
a1uXCUnQQJoCnWrJlZ6zekMfYTWELhiw/jMXS8p1MgSYIR5+QQVKKgoH8OwzMXO8krT/t60fT1Qh
p21fMspAo/sPnALIOFd4OaBBiM3oZ9AJ3V0zJg+LDenj73pK41/o6jBTaEY0RXyIbWz6EBp3EG7U
UIB2LfzlLkHhKgB3t1qG5SXL38JhEi+oxKwhOHgB4u3E30b80tseav5kiFlLNScB/tzZ9aFuYFSW
+XBvqLb+3yM70rVWjVscDFK6piL7MphrEvQxCk4MfCNx5SDmS/PtINo1qaEJnddt3Om1r4jrOqQv
SmFrm7SzdoXfHSj3PtH7/x1i5yOO5ldRZe+eXh0ohf+6evk41hYUNDdF56esrXWTik1rvxqum558
p31sogfyxWZjTiCQF+desyEGA2ns6BpS+vCpS6jLS31ONClTz+iRICKymWV16UAh2aABBwDmKOna
zabK82vcVDvgq+m3W47KqxSPaeciF+AwTkZaOaPNqLLFFJp8bKEzjNsGfsjaQXUo8HVcD1wMots0
sqg/KjQk5OC8ESm5Njhgt485uaPzUEdKhrYbHsNuZHemuA4iv/qkdkQ1kh5x61tH5qt9aChUzMgp
ExmJ+4b0iZkXEzGzp987kz4Eroyr9RK/IB1M/cqfq5VMSGVoFdsDaV9fPFZgYzKFlGgjg6lLZhwU
jJXyreI2o3nizVSl4hq/JC1xzpUSKRhTQg/zOqMG7JdlGogZ7K9mZ9vZ7cyVuVC/sao3Tevui4jh
BMCWnn2bwjuqoO1KOO5HX8iHtjLXALfNbceYvXW9ipIBWD+lGCIClGcsstMsOnQo8vQe9e0pzV4B
xASozKL+PY13Q1E6a2PsXgdbR+k5Klf5Ih+TlM5u4lE51NoWcAJTagbpmFyXYucsUKpNq3o3DSoM
iJcNfvcw52AYEg8HHHvNddQjbKdpgkiY92XkVYGjZ3Kbh3f1kquL2hNL+svFEvabHO70WTKxyPb7
/Vglr7KPtpLC7qrU++sg6qcB+veKoWhrJRE3Mv+DqWOg1eOiDRbd5I5MDJCq9IVkxjPuNNE/6R5T
Aymtv7mwd3iZty45O9JfglpMCUbIONNRPWY1TnRITCAMnV7j+ukuRtbJKarHXoSAaPTqWJNw0nts
N2pdsRgIzo7W1s/L29QBayqa5bsz/cBOmzcy/pOWh+dSxJs6fvLNNETeGgHsznChAqGHVcDsSabi
0WeAE5qCweRk2Trq/CcVmyL77q2iDdpi1uSI/WRq5yVBM2fK/00gH4eJRtXY0MbsER5r6pon8aiO
17rzYrTNsezGavuntz0vAKvGqSdIotBfuTbhcqjDjjXnoCjzFy9Kq13kCnz+tFBqptqWWda9byKF
baDDM4gwpV5DKJy37AsS0+ZaOD2wVSc5D0tX0rSgnJzPDTqt+nIB+v2OVURDqMsqmtPiZ2HK18ot
7cvYMjXQo2qLMPXFTvtbPfp4CHN4Rc5u3rtAJIOqN8TK8C/DVMFcSnPvrY3vB6VV5eWncaox8hFl
3T7Jnr2Rj47e76Udae2NYfOkypJxX+6Totp5c/hRyPjbKNMrqbQ1A9WDrNTSXjd3ERX1DlVRRDKy
ANU6AU0Xd1pNFDamyf+0s5yRcChrn9wkfnflox8KIFkippczw2JLHzpRHawSyKofvidwL1aGg1ik
QOe1R4ub2YPoLUk9sBx0yxFidtYgMUKOl3xrfFQ8MwoeII1eZRv+YiZudCDe5GRtBBX8uS72prUp
MmB2hrunWDJVEv0ZZCQLtzxVVFJhtYqVIGIJujZBQRZ5vcTPkFrMk7dpMekAFd+6hqVUh21mAxOX
fnXf5vXOKYb7ELldW6L6NZt3UGgfXdG9+4AVGGVZw2RetS1zQShtLzUNOtHRtmkoptU/k4daf2yC
pKP1wATG15CZFcAiATzGqvMzIz/BIIAY+rDEZaRXByQQykHtbwXxIyxIp2UKMqbouvcYjBqSX/Ss
mda1Uj7FG7yvQpoN8oc4FZ929Zggnm1RaI06cXSoXPjMN1pZDkg7J+yfKGfTF+8eHP0z8jNaxdRP
7GVhFmOGiFtUroFXpByVCs0XOt1Y+cDMMNwFosxTb2Ml4LkHsykvCOzBbXTLdatpVAz6zCJdI6yv
ZhN1hPKGhMIhzORLWmEeOumhdEB+OQ/jGqAgkwKgx60dLz+2JcRH7zg2dYK8iKBv2lV0W0EsNHM5
biKFEaQovPMHc9M2pX3Y9homyNAQzg3RKdM1m+l+JSToYnm2aaeBiErdPXHazjXmO0HSnS13viXk
IfWtQzS3JIF+bK3prYIcqrtDmw2vBTkTjRYKIR71EqCdiL9FAEM7f9cL98NeSJsYCLMCEQ7OrdM+
67jPjkMXDUzd8K1N2pfTph97bAoMnc7yzEerpjnsUU3Ih2bTpaO4YzJSYRaoeSYcW49xEwhmLGCk
m13VwF3IhvBUiaF9cACwhWbC4LcYdG6rrcc011Fq0e4SvTGYgIH7CBtGpUVzwmFwkpxe8ADcCiKB
i6aEVqCyDDEV5rOEcQy8YqUnlJkXpmoyjmMkaEFUHLxPCdnNG77cnF69y2cNuP0fXerRIE9jJhno
xbHt+40cFzCAnZW99bnkzFCyS3rdh3kTfgAjpozhv0uLsWbGiKxiWM/AWrovSFNYYq0lYoEwQ40h
mI3lsSnBEqHntzJHDEs6Ptcu2Mw8Sp7GkoajR1dKOIS+nOA4IllgspUCh1Nx9bru1QMwEBhcBai7
zBPt6huzWbn6lfbsC53qX19qfEZeaUzuQRRajPFLC9CA8qZn2BgnlWdU1zw3Fju6KKTYZQpZE3lz
0SFdolu7xPWZH0MTF/RovBEAQwsmr6dLu86s8L4aSB9xec1y9Rzd+9dZtPddG11NVVkbXYAUk8Md
iKxj5hsbZ44Ak5beenHI0WiVNLaFxgyzduH46vseXuOKkQ43f/byVTVUx0wi8Dt29VZU6NMTWJqB
ZiAmF4oDlAcY3AOpSmdb3TN6Y48MgntDBOjClC9nSwQauDVIrnzQqMG0WG29mIN6jBXcoX7WNHHq
VCeAbgNlAsSBIPbFWwrCv6B3UBKrmNHB+N/S8d9Mx3pj1MMjQCiyGgo2lpiu4IJIo5x94Xr05PRr
SUtXfbUd60lB3foWMfyJmSWQbr2RNrozn8vMuUzJcqZfQO1D3+odjXPPfSlr51IIedHC4gLZmPR1
frKm7J9WDTfP9r8GOZ90fLM9W5eZYCOr5+vcfGqj++k0zqnVsJXdfDXD6ivtjKvvpcgzddge96sV
2o/bDN9DxZCErt1y4y5VPNyycviu2y5IJ/mkm+6hK4GC5NkFydyL+ory3VWiKz87H9I0zk05Xyu3
uLR186bFN5Itp+6f40pexya7pCoa1EGIjTeLYcWxwVeR32V4FpDWmLnl2ljJBZXm2wzYNxR0JdU4
g+TiLdE1pGBXqki+i6NVnaZUQrssWErtwZbhj/pld2ECsg9rJ0WCf0RXGg8Qx8M54aYQyI1Xs84v
jKwDXGa9QYxVbfUr4MOVPurv7TKd5667WX17v8wuMNv8V/17CfV/EtTuLC7qJRIt/RTlY5iZ18nt
z0lT/YqUHpqGxrE1XpEMP6MEcJ+p0K3IL+p7EinRPikeYsP/QT7jUs+jEq+6RKlKrr2nYkk/DSDa
xXQmmrr2lNY8adLlNGF/uj/q69LDRR39rV5oB/USRhFtdcs5GpW4uHN/7tBcKWrvmOTL388mjv9j
xi7QzZJoJ92brfHpzo9o2X+pH7Gs5dzSIyQ6eSltnkROZ0bXXRwH5KL9ZZT+j+y6b/V5ubQBgyIf
iy5C+TY//bd8LPhkLVfmrt4aBt546dmo6NlV5tVHJrvvF2SZx5t0aaoxD5cLcZZsKK2226w5SCUI
fOty7ZP4ivJrRNEKMm5UPTKR9UJzBLi+MzBCjdmtvAls11Oc+zu1eeos9Fn7uVhf/9tPteHL4n6U
tI1RkF9lyfTcZvShOQzqUKgdUL+qdzlgk/GwlP2jzRS8v99nibSmP6dJc6xbfIRSo2AB1CKQdV7s
5SuJxavBX/0suVChudxNmfhRa9iHnEBX3e780OTV15KKS5FymaMxf6+NG5K/P8CsvgBZghGLdn47
77Wk/GpH49K03ftk/wMW9uqGEKe7lQX3yjQe1d4uEQvLA7RMzfEv6h3g4dLmn6ebrlHvxM+LZk38
1w1QxhmGONK5yAThq0WxlrlRJHF1xvg09avqzxjGl1CNzeJZjfBHfU2t8aUYwZ8nKUNPeUr18aIW
nbWYGXZ6fB3j+UpYuoKa8x5qTJGNrL+VUQ9HRfLeRmBrSZkXBH7LN/0f4F0XhJFuwhRfizZdG/E6
l/W7jFesClPgOv1TmtMNSf6LafL+WnoBeL2bJ+CTS3w0ZLhmjAmjPbPLNGQnxALWlsZZRrl5MBxU
0YxLxP1Qb8/slUv0Ngrr25agU5f6Poz/u1QUoE6m6380Ji2rqIuu5dh9q0/WaobqXO607r8VMdv+
lmtGMCPDN8Q8Vs4s9LSy73skkf9Wm9kUN7VQjJApp/RbbeLfReHC+H3+t2RN6/8INnksC3g/7Ehv
f81mQvyTIFzuwRrhjjMociVE/gwI95o20VVtsMthLpkfAz38sRp7KGIo05f6XTyOt3bJL0kLYSXs
y21T0smaZ4xDefFm7afPHoUs3pQLqDQLFyK/6q2y3JYYbyY1iVWeZcwcA3ft81YQkwgEcDdu/js4
q3lG8wU72sJXote4VibMapnenLdnfzkoA6eeMEmqhySiOMyiKpOkPno3pZehODDb46yzuc7IvY0y
Ym35KjJkQTqBdYq43xz1arnq/Xh1s03u1B/pPJPz8nkMw75ombNhjM+p6aYb/NYLpWOcZJFgwvZz
mH/qLDpkJ3L+uaOgFp9EE18FTpSS00WAoVKkEVWBwiI2oj+r1Te0+rsor3oqmcZif6kD0szhz3A0
DVDH/EtydCa9+wlJlFxUYyn/2v1yVRZSmQf1NdGTi/r7tCmsZ8cY3/68izJuQ+t9/fkb3Xiqs/Cj
wv4op0B9VBrdNwylszpf6n3ot2wN6e/CCE78gAbdMJ3/flWtjHq0EIYQgNFnbPGl1LMLmJKX1n1H
/vkHROEXUwwfyp4U3owu6KRiiJujOmJJoV+HfLoV+WER+tmfQrgJ3O4UXbm+sLdyZyfpf99qEo2Q
rPhtq4GXon+kfk7d5lDZqtlqnhLQcrEh/3yEY9DO8r6VLUs+bLf+p85oxfappZ1r/YMkyr9HIPEa
my69dPaFaX/7SCARxxIo7+aykMqOqo/oovVcnEcKGrUH+iPprK+/T84EMngZOBUOSchI2vk1YuBq
zklb2Dp44FfSlvfB+DNB6o6ptaLU++gCWajD8aw+PIKNtzKiEibzh3KZrqnkk2X1RBzRr0xTe1qc
8Ofvm+rSIr0EviPwQuDHnB71LXXkSCAedCPhEYBG/S3NnwnPin9GvK3H/mah8qDWb6g/q8R4NcmV
jCJ8ZmD8lRY8w4TDn2qsaWmu5mk+S/UM6iqo90gpogyJsa6rbqse9n/va4a/use54Vd1Xd+plwl9
w1gliX4fL9hmdserM8RskxMMmieH9/wz0OrF/z6U2Tx3PQk9q+DHuJfWXW5W924p7Qn8tFqtdGAL
qHjo5lnzsxfIKaumiT6UjdCl8mbuUwzVTwUR6rTWaXT13Hddb17+d1vVq2QTOpJWD2UaMSPQFWov
1I/rQ78v5mRX+sbVFZzx7kvZVRPsUSbqTWw497z6xS44IH18QU7vIy2NqzJcKjoEKGWQ+GaDy4OI
TTwaJ8oZH0Z8UFYrZKxO234qs5c1yY/m/f9AS5kqdTmtLD3a9L6VRQ7N/3aik+TVCQi9/uZVBdcP
rbRRc39yxITyPkEIRh6U7VB3pzfnBwk+QB2bOiRqM9Jfh3pnxCb971s0PZvaelDr+PepDfMjrJ77
LIEd5Nyp45/xSsWYfobasxaJCzHunyOncgu3G2UfzfwysuWqjnWqE97l2r4tzW2qM8DUPVG5/MmV
fY6n6aVop4/hlzE3SOmANB3AFMg3ekcrtVqTKL60oTqJkMnEhEgL5JYmie7spfqlAvjPSg8qaFWX
juFvZA4O1ie3//Y3o53XzYRTbnPVDfnu1COVYkCYC+8MouaSmDj1ySaj9E+BejcjXmi8GtdW068U
9Issf22IIiI8ddm46KFbuyHB9C8g5DCdTrcTxt+nmK+L74HDae5d1ek14mNu+l+TGtoqgKAPdnFx
wma9iPk+ddtv5bxgNl/Cno5oxhyszrkw1/Wc42yN85z42w7ChDo1ZlJ/qVQBrB/T0fxjQ27y9569
IT8K543ZVGd1bv77nLZ2zBE9Ut9AreA6Dv8mrXsf6cWZOjgvlSio1dJYpIRIEvIz1KLkSS2UVam4
c8geTNDCyvhrhRoKOh5UEKuj/6lM/YiNs2z5OOsOQB3x00FWSS6DvpxRUryay7/eBMGMHMhfMNhL
nOucMAJXO4wE6iYH4M/F/D/3ok5za4VfXbFTntKqkO0llOUVG1MlKDgB5Qx6pttYonuBL/Cj4kAV
s4XG59hW//5MjjIPc9++GIb8MxVkWLcJU9KY1Q96Exgr5VuXIb1Oq7zFwzaMH9Q1mld8W3mDpMGM
qHvj0B6cmY2tjKOFf47SeReD6Awj98ul1reCcH9qQGbIyNokgG+Tpke3rV61pHmqms3AzKvLfpsp
WSWQdpCMJ8Srilr7KUkg6fJfwbSfvcT+9quNReDHNIxDAgpRGUJf2Azddn/DqPzVcu3Ht95lW6yN
Eg2scD7XnUVIKQnBML1Vd6+hsekXxtlr4WL+1wCnpku63Cw8qpHVFzkBJDLO6onGjCK80gzkRPaM
SmUeBS2kATY9/7cgvwDI4rf3q2+NuhE/w8CPIzg9wAeYEmY2XDTWYyy3KtxRb6qeVz0jzIS1lTvo
+4BRSXYIx13+fl+t7RyFvwO90Mj+jMb0rfQ26rcyJ71YfASqZ39rBZNlN4TVIfOdx85zafXKv+/H
ZNPj2NNIY9IS97IlU/ey//4ve7S06Aw54brs87E8/y0Jzl5tO8rpyO2gUBhx8rTyDurrJWTSt3py
j9VRX61+AEpECZm5g+rTQv+5KM/zd54i/KoV9o8qyMvjkEonzmo0s0emIaxcC54Ry+ukBXL80039
UNtQEh7cV+UymxqHNjVfGUkQp0idzb8oLp/uELkHxY25UFbYIoXqaNCFffLyd9pDn2EK6g5GRfPF
kKT/3Ec7XfWYE2oPJxCAW/X3GXhrX8V7dcFnMW3ljNhKx8v+mUePdCR3t8AlD+rf6raPZJqeN14L
2l+WHm7TnvkJJLgc0IsKdhgg8FnlOxWCKX+Ql95LV1/cFG6omKD082nVxyjs8KcHMhnO7tZ/mDRk
DWqLJ+hv+ozcR2L+y7pT47NmbGxc7V0xfKp7oO6E+mqY7bd6Ag59zpUYlw+1K+r8/W3B0oznyNNI
Cd2dQCdirlDxVnujTpI6N+AL/1nM/sXvW6EyZMuIgiPdc3g/yhspf+b4+WUGj6Y+Ch5cxQOAyg/h
0kIEIGPBeqivVmNtMoafqThdZVF6RV5P4SHT6NvZzqVN/gvz0zA80P3bdKBro946+Xi60RvPVhuT
1Y60H3ATVvpbVRuGzp90V1ureEidl7/zz9osMj1AZNupU6fWya0oYfFH/QySQfe0KQJkXSWMBaKL
OrnQZH7UMkRga6Wtmt0r76mCQhXXl9nEIBEg3Hp/Vrm38rCqcDIEoKjPyj7ObbgD071TplUF3ENy
YObml7K6pVb/pKHxf0ydx3LrSLOtnwgR8GZKT4oylJcmCFEG3ns8/fkS+++4d9C9JQokYaqysjKX
ucJb26q9irERibNtnzL479h2kG78q4PIBzYNUq0gjtAoWjWqCin/X2IV2/PdAAVLkmAFKwiL0V6U
KWp7mMMxE5aNkP5VTt1L2bUnten3Ycd+nTVUgoEENjcxH8SxxuzjVyd/d7rqWrB/o/1CTGneA3DR
rMyBkhO9JvbFE2bkEYp881fLooyfwbWinqbgqzthbdMkwznLcbn3QTKlFrvcEncPqh74ogokv/+U
T3FGDE0ACo8spJrrfbiEkshsXjT9KrEQSPSXoiWAQts7iT626rzFyb2cFsymD5/qoqlzJ/zgafC8
Rwn2EoisZrybIgAbBDNFhclh+ScJbggN/IJBekQtnvo74XII/mR5bDz/1etf+5A4xXjuAJ70qvYe
FC8dEMIgTh7ShuDBOySRN7NsNWvekyTFS1iaWfYUgLBa7jzKZtPzbW4mdVIUbUmrnpZtumzeFVQ0
PFrMkqaRcFxbXoMWQHCS7T7Cpz89dmL+hK89iDiyQskUl+1MHg87ZOjgOmlXebRT0lw1lT4M0NQC
mMxg/Rq5sYVIfVTc8ZUaXVdT4nOrz0S1t85sHCWe/BdXEMq/KBrqusw4iTeVZnM/tRsVCpuMdn0K
gH1y+5mdGJKfPL36lFRc/uWj5RvAwuz62t7M4OilLtWq+GhmrOAZVVGXxZSPjT0Dh21K0JRBnIF1
grGp2ybkGtQce+93CRZAfc5REwpfc9lpL5FFMb7QyPiYx+izqlYyvGShHhz3StJHu764lRUGCdmP
Xu9/IMtcc0xvLfNDnn6ZuGfIiTQdpx8UNSENzjfUnn8bVmhsSz5to/lON5ZrlyfLDved4rY7l/Wz
ZOtIRJTDIoo/xbSfa+1rTtU3ddzLQjtjIbUEPU2t9xm8dAkVsguT3awscEXkIG5SgL6o97IVk3VG
ZhhKo09Dinf1/0KQTMi4VH78biurkjzQ5V708YwtT3qrT/a3pG7yfDyLeFp8SiUWjMr3lDJImh+t
AbyUhj+6JLmBXx1BWO6zXiq13V8cUDUPHxTBJEj+Kgn1kOl7RXf3Uvam4/SdjvkVTOy3FtjwUrJb
unB7fZ6OLWutx0BXnPGnjfedb9IJM/7k14RF1XfKy0QVz2F4A7N9QvNi6R3QBv6pAK/lgfogXyFF
eSngJ+q5m6pXyZPhMl9ny/0G/Ml2qL2VM5McGYLwFQm+sM8/Csr3FD8fAKJdPZYgmyUIUb9NUin4
g7MFNZpPi8ejVmC9ywnebcLC2x3kG+ei/5NuQxZ6Us+X/QIimr8q46ZjnMA9eTCS76G9UXvl24w+
2t/a9R7lPKXaZ2jNqwY6kA+KnPGvIzcKIbvC/9RYIJFif5+Vw0BskIqhY8RvunkfhVwQv/bhtPRK
FD/7MI3jcPAU/VuOlQ/2SFBt6qFSRmwrSLn+ITWdnVyZNCUKtjRyDpYXHf0Ix0Jenx0WX8YxnaaL
Z7PuTX8uLRW5kim0caYgZWXgpRhIaDJ/w7fRCm+yMt3pRf8Tztx57pGttneWO4FOp0urv9sdtQOM
gnnsBY9dKpuOX76X7jljzJfahLpye2NM3rbxSa9z5VtuuDmM51zxNgnBU96ijvh1AQWQ1R8VELhQ
ylpGTMBSIuekkoqiPQPD2X9efm/LD396nCh5oIX4VIAIbhj740zJkqw+Y0T1gAFQkrrI6/KWWMoJ
HoB3KFbIFo4roHEs/5BmwRN/SfsJ0r7muT/yYMykunqD+x2XX2M4vsidVB3njKjaRm64XELiuc/V
+Jtk/46sZ+OnUQGYxOB7SfpBBJ71rNzKcxp48nKl8slqnt0NwDK7hl2fCmw5udIQZu/Oc1VMqjKq
fZ8X4zp3Kca4lCkzj9I2A+F/N7eFlmjDHnEt7hqnoprNEXnig4wseYJgN1kK2xtT9T6km1WPwDby
K8Jh17mh7tBRwOnVTd2XZyQvvvQyvVKSJw08aobxIdtIYMhfrDBPQ5RRQSYMSAq6bDa1RP2aQKHD
D4YD9uNrISCJ+FdqXFI/hIy8lCsAX2zQvYKKFbFHl03kfzmpLZy+nvZ37X//l6si0HaEbLSXr5bR
abrq1UDHKIaTMhM6J6Z4x4gO/PnVaV76mP3E3KNgO2g/Rb6DcvgpJXN53R2gE+dkmnTXpPITjcMX
OONV0fS4eKZSsqDXwbTLy1MEfaPvti3JQNEPX3I4ddEP89A4Kppm1YeEkSiK7xBaoB1O36Bj5hAZ
wxvdjP5gCrPK95/xMB4NRdlKKOxJ2oBeRV+UbTWuZuQqpXsz2+FDCRLnv2zd99laZ9W5AdsGK1CK
/DTA/2KM2VcdyxLFkMsyj+cz8PR3GXApCXZNQ73utZPEEnlN6VWikbupHXacZBhDiV6VNhxkPkkE
Rnn3R/X0NZZL9wlzccpIYwvY9uG0LxnQMkplYDt+f55CZaN52uuYkCFPPxLvytb5iChHlOR0zrtJ
W0petSJuJ3rnRXHpXyRqSNjMOBtE0BW+cAlHfvMI92klw11+dzhkDKa3pH+QETo3xddwkG9WWga+
DGKJK6qWf6YJsOj+YEwpXtTpEuiljiKdVjhYELTcJ2UwrqavfTV+81nDJBmK/lHuiDkZjx5q/DLV
WItV9dHKx1f5FvmkmPsnwd8tszsfEgO03f/9Rc5IjtAMSJDTje7b7zLxhyTe6UZ2I9ewHBrGt8aE
EiSjQpbCydZ/EJeyVPVTbtRSr+n19wFgMLHBsv0XVoSqY12vAfaESbxfYkZw1tTmVepONSuUjNO2
Afdo/Uxu8CNLMK68P18y4WQ6BIb+E6wrY4blmxxAeXxLpwNlhy74jLe55n9KD3vpegC6fPS9GGTW
1Z6sVxl2duaulDS8hPysFqBDFRJcCvryN3mtCdn6/y3dkRqOrNK/yDTNLfMale571Z3+6ym75fw3
leF1yvJLPCIkVH1oefkqR8uOdIkRrbo1K+UD89gfi3qV56p7N8Anmskrt6/3w+/6pUFpPK+qp9BG
vklPrj4FSJrXgDtnoEwsWEO4KazwtjPHxx4AdVmGq0I1UJ9Uz350MT166GQvo6X9hIFySa1rR6Ir
i0AeMJIqJcb9ErZ1/sjU/hOIgQT/hIXFc19T8iksF77otUXyiT9ajdhaNx3luIT0e/DRaYApAuH/
TDds00m5mYxF/j5p+g2odzD47NvkQ+UDHC9574tdJaUj6t8V2Rbbz0evog4+5y8eiggD2qhUhm/M
priCpNqWvncTkKR7Y/g65+6vipXGYJNaUmhOqvJNsw8TDZXKQ6ikqj5gMFwwFyLWzV8hu1Ss+b7q
0d52XXyStwCbpUzofMR5QP2tvScykWY4H6NKQbPbNWgSGOyRUaJl1508uzjOyIk3ssGXFzOzpO2B
mg1RvrTrb5hI7MHYRZnTizwcOQc/KQ5TgxGtHJSw/W3H5tG2cDzleuUgNmcfzoi3t5E8aXQV5fbI
PQshATgEavSd30Kqj+xC6hkbQM89tYV7b8cVgBQ+0zKbZ6AeMO2oxtQ8nDmKHxtN5tqEJfn4J1c/
jtHFiSA+cYZyptbMDesgXcch+HriLrJZ32rfHK0MN9g+/7Xb8rsgLXb14ByogOW5blmLRWkbhcP2
qJbojKXql9SRU4vuF63HHtaRGqBHRMFFIvy/Sei+E9CX6CwTtqNAAwgA3jdyBJgeEfip555NSFXy
s6xFMrcdFwK/inkaZJHIX8AlQ+LcZxldhZLcjm8K3OFZWvR+S+2hjw4sBifpGQWgr8iCsqvMVL2+
RRsH9btP1ziXAv+iKSDTVxoOsmwMFrdQmfATcpCVWDLz+T4q4LoG7acsa4ZHj8HDQiesb5cS01Ju
pcFVgavD5+NRtlQq91XanCUty/pLdqWyeWjy6VbR6o3sz6S0K81QWvW3NkRpN11X2JMpFDDaobiW
XgtMIUZWrT1IcUX4102qXKRXk0HGanz96V+JWNgXjfNZomZKI0/6hlK4sW39IQ6oXlILlhaCFEbk
3wrUYqCx1aTFIH+Tk5Xti+z9NH/bh8OnNOt04A3S5LXNVwDgL0v3Up6u/p5Eza9kJ6Jl7hooNcQf
gkIxkJ9wC2O9FI0oqkgvRzrTuTYheNKc5pLvEk597S5do6UPjPB9XFjUgynCUGqR/jBBh55GUL4k
wT5fzr7MSWRIheQIGVzSVRaxTfIhROI2C0QGES18lkroFlK2UdPsKuW6Voc6lo2H0eoBdLsP8gnS
kJF7kaBRaWuUhXkEVZr9yuOZ1eZYJ91eyuPLvZWGj9cD6O6L52WPx3Mz/fmlHT7lOqWVqIHRKERg
KoSbkpIzGd7vUvCzq2w9TMaD7CGXTeM8ug9j8rcUGbqqe5JCQ4wck1N69/Lh8omy+R/TYGfX7bGN
6IRSwJf2URirT0lWoA/SHswy3EnZSp6Y3DFPNAuxouHJHisb8KHJOOWeVZNy0YHayuOMs2FPH/Wo
0zWVTuvQZFeloVol+gsR3mIIWnfKbZIpb3NPZc9o7pZHDoj90sUQSf/LWwXYRXjY+5NylMVyZora
afzmDI8yueUliP3XVHU+ZJcraY7M3kDBs4U0WBpWicugD+dPLJHROP+RVdHNKCPNb52qvoQ07pHv
Q5pS/Vqm3xIoQvU0e/arpAYwxGkIEq1SqXW/6Ur0GMF9lhSzG+eHsYGM2SlbdCJvli6PZIc+kq5J
+RnJVUhfsHKkGQOZ3P6Qrze0fyu4OXQnsD6oe7R/gDkPqlsfAr+FYtv+SYM/HEHlRl/SaZGoUdjt
O7LRsm7rlrZxJv8sVUIZeTKzpLxYKhOSEC1CO+Q0lCCz4MtX+xeBcfgexjv1kzydOgLxxXyRd9Ha
ZVdWXORns4r2WT4e5G8LdgwsQeig58y5CGxJvg3/A2DB0Mv87+WJycQdq4cgHN/qNNybuXssUHLT
RAbhRT5UipRF7Fy8CYERgoycmrwuE6fuv8C9Phn70Z6+pRsvk0v+IFgcqWrMf52XrHChfpQ5Vmj0
6DkXbCG+5XurTt+GpQeVBYCxAOTkc+UA2bMIqCoVt6s+/Rc2Afz2avAmZx5N3l2LotZM7V1uvjwj
DfTXVr5bPsQqUjgcPgeBvJFFTorDQ1lgbl1DBfRodFc8tvwqJSiHEbK0O5COSWdMVNinSQWyYeyW
fndXlunGNWKwJfpPSmvOJ66lyTn004+crRcUsgM9C/R/dSCG8Q+8uR8P9DEI74wu30gvIOmsn1CZ
N5HlQDN0GU/Nt1SuQgOi0srMxiPZAGBaYDSyGc/ci1lBE6F+KGX25QJqvdlWnYrLMrkyAwrxItok
jrHPwvBQd/idfkVgDQMm9Cihk1DaDv/+Rfn6Aj31X/Pd6Z/kkcjfZVjIvwkqoLNT3IW2PAKK3lND
F9GhVNiLO45Yp50ETyPDStB+Er5FYLOplHv5udOAt5A1wQ96N+/rtjpAqlgwghJuJPZLCPFm49wC
6pEVt0Y7T3HLRzN3vqUrKq9Jz0S6o7Zi3GtMsDnvUWaulsZ+mRu3KKbvZM2VGLDshmu1+NBABvJe
GS9xZP92ab+b3fEowCsZBq6VQC7uDjJu59S6IHaGxAZXTFDXACD23KGyDY5oqezinpsqi54379Ms
O4ZJ8eGb3zzsF1kHCllnZBJBVwo3KJ1u5txcx7m3l4VNtuDyhTJZZA40EOM6bhvsN7nD0vGQf+UQ
z/e2NZ0Qmd4C2BMEAF0SAQvspAos3ZZooFCX22sxeSsoRMjolYaZJoXKaH6vTeM2Gi5wu2mosyrw
J2kBSS3T7Oy7OkC5QpJkUlZpXPQaOZLx23f2Y6TY33KSEgqwO2CcWOtZ6W/tDBfCUbnInZSr9G33
17bUD9VdHqAcXsQ+fRMLVZz/vV01Hw1Un2UNsssBcOdt3g8oO+W/VRg82ql7P1UlSpPS5BqWpMFB
WWUeMBWjbyJTU5adwGpB0ZGIlH8gxJD/eYyBKshNlfOU4T7IcHT3lmK/yIPrp/vUU56tJNnAccJ0
pXwj7krMZc8CqXy80FNbUbBcWnFLkJOl0m2YrtO6Z98DXO66ADcodiIPsa8d6yRLt9RsXQHkFN0I
ZPYfeANtz00VTmcBicH3+BJ4UjgmX00NBxVMGGOj6zBEKY21YtNGIeMQ4KmJVX2bP0l00h1JNax7
qT/IHlMWvhQ2qtfGT52ZXWXFGXXnRa+X+o9UUiT5Bca+SuLxeSnW8JZByyVMoy/Fky7Y75jenXaL
YzjCCz9qoL3+L0DKXdDC+m+N7Nm35GRydyVC0uPCV9w/+ZX+06KQAgx/+jDBzvG8behjho4eCf05
GaVLmkf9PIwQLKBrIC0qGbGEawis/kru6BKXpNXRBO3Kn8KlNyXIpgUFlfhsSYL5UWrpktN4Lrmx
Mwe7wc9vpJsAeex7iEi1yyx/iow/iWoyjxp3eGvsR7mxy8OTITkboYBYpGk2F7D4u3xJzuTM/1vc
sOd4MVsMRwATqMpJZqFkKUuAo6Enh5aGd6T7SUPvaFnOs4C8l+WPCCTYYLXfa636FabMHKX907zw
cfIwZ+WxyU5DoO96Aye1LrZS/JLnos8hDZV/6U7o2cfCMnfykfJf1hjAZymOIFjB4JS72rjmrasX
m2X2OfBsMyh27CHkKcllLuOLWAVTFF2m38BodnEyLG+Vtw9MWLVyLhOkEhl7MkEy4ZRqGdYaBHym
lBI/eaXzvCSMUbWST5QaYRS7RwSylpaNzMilK25ht4BgLorDPBp5TkgPXKVlWjXFg2Ol8AK942Ar
ZPn0QcihPFZKOUbpk+/5IK2a1jY/eir2GobxMdUqdqlkDsKYUf/quqJPEVrXyAU71Y2XgRutG/Wu
CwCVAg8d+/xOQXUukrUfDUlu5fDjs4TiL8zeqsBkULxeCuTRzJ+e5dUm9AwEM/FTgU53X43OOm8u
StG8JVX8U7v+x/JZNiMe6gjanDP0EtIo1mG3KO9yC9uefHqykNFU+/LqdTOYPvZaqr4tDOsGEuXX
LPhfP3wr8UGikdmSJ8qFBTgpK62yi7bSu5Qeulz+0pj0uvdm2EqMll8lq3jue3WBn8xhT4ycVzzo
r5r6u0TrdE5fUx3Rv3+rfQVdF4WJG4HFLD0yM6DS1lpP8oGSDggEj1bNk88uTqadBCCZjrLsIrpO
jSl7lgaoHFcgIZeZYCkoZcpCIghyoy22SuSeZM8g75MdI6jXQ1JWOAnz5CX0RcPw4eE/4IKoZBsq
nT8PWTiMP9GWKH5lMkpu5aa7Kq2/7TGGBo/WGc9BIkYHR0AGqGD52uRg6tjolWh8/S+YSD4hGFgL
Rdc4a27/gxnJ1WShcWlDe2lZRjnaS86MZc+4hFmrrtddH9+NU/z735IeB+7HyOuaqWGUVT8aQ4bZ
NfuzcP6TVEPO0kmfgq58ktWFwtKBItxepocchu3cL8B71hw5UGKHm2Ix4OkA86kCSC7RpLcVS52A
sCTelJO7aQbif1fCmaZtG+H7Td6iR+kG6XsQ0oRpjnWDcAlf8k1yIvpgHRKwAabtITjx9C+oknQF
xUdGW3QoqtsRmG47vBXa9Edp/IP7zQ78U3aFkvZ5EUovXXzfepRA5Tn5YXPfGKiEShzWYV0wylUf
5H3doYLNlbDHGJOe/caSFNVRf0ThcCcdRokU8rDwJHtFflhOBvLZkgeZrvZjITnUBY85YAwBbNRF
e2fWmNl5rIW+2OXZ44MMR/lvgTrJIJcB7ChosgTKpq3w4iIDkQMWyG/eCSoJFXoKcoL2hUb1VsAV
63WKogyu/8oOtT9jyxFv5ZFL3to73bFrx93Slf5Uguxd+t2yGgnmMTgXhv6+nJaZTl9tGd/Y0M5T
qwNwyx1C/PRnpaErRq9QFnrp0+ZSAae2nE5JuS2ZLCsaLahRonF/jjsO1cyZ3aCRgHOfb5RAcY66
rzwgeqxv2sBHHLNQUGnsK3Nd6tWvFVr5g62hgR+rx6ws/Dtso+AAKDhWOLm77Rx0pJBrRMsV6I1Z
fKnAei5One7yuK63josTsunV8aZL1GwfDSbOEvq0bwYwbUE+xEfFrxVEqbvVOOfBBTl5RtrwEII2
ozrjIh28M42gPBVA43UgspOqDM+hof1apaYcSzNFzxD42rYIy5OJF9lx9BNRHTYQN2oydzeCQhn1
G5B773V3p3MBKzSPsF/BzmIb9/4xy0Aj6kMZXrShWcUOuuuYDkMUQ7o0tKCp+Wlvog3OSSuIYxKf
7XvTH80brRxBcXXWfZwqIh7u7VKjfcz83toZGSBHtd5acakjFhFbazZ8CLWuHCUH+t4+aplebzTH
QzMQXggcfAxpFb14TfvaWM1B+xGnsKcHZz6E3aCxS4UXwsbfRwPovhmN+6amwmNjqbMrJEVCwSHd
YBY53k6AUwot3fRN9ZOigpWWE0puKvcaA8YNol3qCtJpD2i63xgN4jXZkA2rupx6ZEJdOuhOfDIm
mrW2WeRbWwnt9YRJLYY0xJUWfqg9BC+G5m1aA3X5PH1B4QUps9y4z9L+mESTufLwgUYH2n3UPGPg
uPq7s9M7qIQaSvMQLQdNX1ukb2o/XQ13PONWhUBeaMRbvX5RaGpHSXTTOeW4BnJ0RtT/RUOFcNW5
A29Go1+x7MNQRT95HeJu1WVPiN6mUvnPN07l7JPErUnj4EGh06QRDSauLzNf1ACW59woqFfDbe/U
N7RCSONGr90MkdqtENPeNVHx6gv5xUAOpKrwqWAqGB4qUb7bpefZh4epqMQHnG/FsCSEIUsluaFP
7iGqHPcJZOcZfu7cK5cCIvagUutJFeD7cXBMDAZNinZBOEFs1MxjM+vjCdFYonQKnVuHhYYYwVfY
t9odtG2KMlMQHDtmQOD1m978wkzZ3rWQAoXtfiJZ247XoJvPLuvYKjI7sGFlDRBMHw9qbSEkVpRn
1wG27VuTuvM7gmnmx+joWDOmE3lzcrQ03SkJyn8+EXkVo2e5FeV9x2eFUiwNdXG1WCmG/T7N6b1W
jOYpCaotQjfQQqoSUxQExrVe34S9PazGwHjGihjJZnbJkQ9pM8SEY4hHBKroVOU0PylLHobIUXe9
ClsiKIN1HQPO1JDVn6vc2uJOhpxEA7S+Hnp8gutDn2XFQdWyfGXl0Qif91G1TW0fcWYwSyg+chZ9
i8Sdrk7TfiTVmrUBplSBdHPXd/He1/pphfDIdf7T6+kdWVrcIxwThxTUo0eUNNJ22EHYZqihzawL
WM0Yhl1pMFycPN4PgTgcJiCRIlV/HaBDCtFUhbZ8qmeu2jEaZ0W7/T6ZzGZtpnjqYlBRwZedfNqK
X8pcwC6cngovB7oyV8pOxeLbuBTVhPtPiNlLNiKLUMVQE+vhLnOA6/sjCkleDZYx0qABiNmAWuYZ
Ap+atsnH0toNQCvDNgVqbuBHA1pzl2sfJoXyk2/12z5FH2BCZHQzW8Gz1s0TsHc9W5vRRCvfmd21
Z+k3IESKo+s3kG+jYVf0GpZFCE5oA2qxRo+VgQsDjeGQBHX3FG9UyxNv2TFe2dWI4ia2EGbp9SvD
rbxN6WjUmhOnAI0O58SKuwy93z/Phx7VYeeUpa9GagWHNOkAG0wIL/TBdAozZzOEdQBOzL2UMM+N
GuXJLkbRcUqpnpedyUOOvLU95Lhz3rFkaivbobuYwmNbafVT6Kl3gxTyQ1R3QPLO8ItjOC+dqtPT
yDeodw+bxtZe7Qp+eMK6T0XAD0uHCY4RhZ6bn16lohRp1fdDlr9qA+gBnGCUNBm2SLo82UrvIjcd
IuRsV39IH6PeX3qf+Bwam1a5c2iZswQHL7QgvXXit8AecY3GBGjykF8HHH+r5d+W4uzoqymtdVFq
xp/jMNQUBJOQu7GguOt/hY8zcmcjxdWwQ/AtbT+z4kexToe3zzBuQCGoAE5Cjj/dlHclWKBn27EJ
8O54AIqItWaMentsgwA0TeTyvKw69pqyqzvzhSpgzagdW0ThTlU8Pmm3cVNsU5JKUgEv3iN0+x02
nOGAmoWZk8p6hrP1LO22SxWaXRTwtlF6se324BqYszrTg56e2iaKdlw2RD69++hsCzu6XP1s/HYb
TyUwMVp79hhckQcqt3X+mgWdfiqzVD91ppGsK0uloZaMp7JzCTc9imUWnu4KwgMjkw6Z2oK6AeIp
XmrsXMstT7lrHIxxHvZQjS+FBptyVJAAspE0ZLE0EH5VrRlPJyTY2ayvhjDojqT+3kofK1ypo646
LZ+D8HaywsgZtUajecMj5T03kWQ0oT5XnfahqcG8mTOEe1UNWXWIUmravRcDjQT6Zj2WqGjJpQVk
yiaibd14NdvT3MDs6Hm0C2U3JPUNYhQQhXBisyJt3/rt84DG4TpM08e0SxH9lP+Fhl6d0OCBqpdU
v5VJOorqwr3VwETRs3PfxOaxqObm5KlVc2rq5B6nRZQy2QB1MYLwXUJvv4cxVSinMY9LRHjrowVa
YYXEOA1lHaCWjgr+Nl1V7BEy37ikybw2XfYTc1UZe8euDroDnV9TEajIsMkGvJPV26XSUdsMBT8k
XDnkp2o1bHnKVJblLiZZWOwUQ30a5j7ekk6zEo4DXX2j02ip55B6baNo2b/5BfEqQUrHK8gVtYTw
UBYnZLeLU19YlJFIrtIJ44xkGI2VHjprXUffcczxAizyBBOa7MYZOhTPSBGNufu2DMYbDhRnE9RS
WbMWDgn6wIXD0PHN19SFXkBZehca+CZ5yh0AGSC7425u/M0wa8+Zi7lUjoVbATJARklfOmy7Skql
tdUkW7XMaCj0M/qk2qod9Q1xgoQjLFYlzNhpSvptAptlrZrIKvV/gaiK4V8S7mC73hkGIpMIo2dp
V0FwWObSS8Aa9G2j/7BSJ5QTwyZFRrihTxuY08okjV2HCuYphdQWB3djuO057pG9ypUbw0jR7R0b
VPXiBD6Mf66N6TueZ0gMXfFuk544jbtTYkPUzliHwkA3Nk4TbSc8JwiA1hkgsIagbPyppKii9Bo3
WWl+NZuR7Rkq98j8jDSeUOd5d7U1mlunpnwnUozmtPYVEpMUG6iys3EKwJ8yC09ZjDGj+lqn0NxX
E9PupPcZ2ihj0SNqqFMfXS+vqvKncjnK6njeTjww+pYf0zhxEMORA/69YXlvpFXwJsvLYAPNU6h7
pSHpuh5a8rxzwAzg21gz8mQ4zF7trG2RdjF071kbxtsA/wHmP/dgxJSzyeuG5JzcIOnMNUIDw7pq
scjwumbdoEwcsjRMeTxtVbW97eKAmtYINKZM2w5PSQqNcbNvqYTqElk9G5MlknvQOtawjYf8r4+c
S6xn/k0QhnsM71CvdP3fZPIeZu+nbWE8+onq7IN5AmGKWMPYmves4soqz89h4z2XLnipGkRTNJeH
lsUeK7bw0AZ03qnNp1t9RrykcE4sBY2W7/oepEo+tBa+UdF7qsbOagr0bVtW7+628lDxseLBI68k
00l14yZI3Y8GF7IVPNXm5Obe2lR8Z1+7LwHVkHVLn3HVYxN56BRcdUIINuZADxgJfuyqZ+cw9fBN
cvwxoNO8WTjrsiN22EjW6G6PFIuE2LrRZtM6zwrBK5+0cw5AH4TnfGNX+27yyhtHs6qtxPIp0MI1
tmPqOus0IvxGQfJyXVR0C2FCdWt/opscmEgppQ+Ni09Fh9xPiqefoaWPTq2lqFHVv26p3A/oV8EW
OkRDQwEZ2eLeCh4b5TlpMKbrFWNjCAxMVwodp4/5TOHpbLneZqhyxKnbGi3yKsNxuXfXWWm+qjrS
XFle39ma+ogsOs5eGQv/bJYnqD9v2TS8VFn77g8Z6qFZdErwbybEAMf3JzAQ5ljf6xWp/Sy7bVQQ
DRTz519Fj6cV1iR58adF48YJY3Or1j4a+OlatYt4o/XDWUNSe+UXVFKRAnsYS5tkrcJ6LQGJCyJl
napdvZ7i+aV0Qu6FKqJoiWwuytDbVna9t8eoPelJcO+w/wNppbBNK4NpbRX+NVLno4ef1MZT01Wh
eHdGO7Zb2nHfytCGeCIjwz7r1lHpow2UDxDkJRadQCw3Stq563GOKBZSmdsFyiEnczq0lfuHKUmZ
+jO2qgppKkDakvFQ29V7o3be2h20TWxqN15cPA2NC0AkRYZcb25LAyvBcewfmsG8ePl8X6L9tfId
7DcA0lDH2DaaiUVIgzwFNRZA09YRtMGhVqsSHSaASO4+S8d7nLNP1dQ+1br1bnvJue2RQENvhaW/
usktg290tUuPrqiuxXTf+9sphdWJhaHSZje2at0CCETlsK7qTRC7D1Q3V3jd9Q+G0X0E1O7WJVXL
wrdIAtBupmKhbzuFe++nwEKTyM7PiOr36iXCsEuPedz0bhq//s5jLJEQbdNXWkYVoC+bm1n9dPD7
jdLiXBfpXa275m7wgmbFKnl40ycAopGRdExUlNNs7xiWU7S1277f4JSjU38MkU5Ker7cdrsHHHUw
9frpxkE/FQr+qo1TvGe2vdZcpB+b6UnJVZrkzPWoxkqoxpCjSwKWJArPqznuHsDtb80C0U0YsQ+u
4h4RNM22zdDdaDZwxr6+URMIP3nqP+Cs23PZ3k6J7G1CmXulOZqyKQJ8QRy90jazUb7lVnNpjBow
ArYfeTbltB/KjZqSy1WM7x0fsoMAhLVESK7q/Gla/NSY9V0V23+6+ea1JPhsMR4QLDt4uVttXRj4
aGWfTcXydl2NaWQSaM9E1/t5shE4o1omKVhvxfeRBWaORgv7yTpZoeuPZGK/fisPvkkpoy2RpPd3
ddTckFLZMYrgCLZUtNsBkWBJuAEOU69ikkM9I1hVuEys2hCBrZFkwCYk6iaXpLWPo4VMZWhCCgrO
dWuwm4imHXhR8HoKaoO1o12W5+XHBXkXzeSs3OuyKcy96r1SWIv05h63qEOdsni0bb1BD2gdWYic
aThqrdRkprplpPdN7n86uKnPZfra2MBTkuKoQfrZs9tpTv/vfwp1sP/v1+UPpaXuiri3Dt0w5Pmu
jdsOp0dMAtbToEvhvfz3WkSN/Gau04j6pvyIDZPPMig1orBBnW2cvPq0/M/N+72BiP9Bsb1LpcbT
weTpU9SmCF6ZBTiKU+NMxUfsqfe2mj1XZg+uz7VPcYTYlgbJ5AHyaEg8mU5J7sJYa7HoUszQw4w3
Ruze8bNtgqajZxjQcYu3IEI0cMBUkQzEQ0SKThZaNtSunW6Pq+hhNpQU8VQS6kL/VELOA5nTb4Zt
cKr/j6sz24lcydbwE4XkKezwbaZzJJMEkqm4sWrXpjzPDk9Pfz7TR6elo5aqCwrYQNrhtf7RNXai
q2j88cjDHOLyRCxofg5f8IqV7CSMTwTAJVuaAJ7SvjfutvOIqoVeh7Ei93asf6W2QdPoHB3o6stO
VRorKlc2hAVPh1lPBPFjRBx7p2OzzQns83YzuY4jZVTbbihz1IjWs+H3r2VR3WgRwvXQREdjKvvt
0AjjEPaaoF8nuS5OWu5IS4Zw4o7dpOjwFtfMT4StfzM3nFRL/olVaxFEwCybptfM9/I7tIpuh2eV
3K+EbDUjfCYUrw3iqb4xm2Hejqw0IO5FbugL9NbR6JaGRRKkYXVduz/WPgFPVU91RVYa6aOWFz4r
SzybHLnoH5501ByqyTU3UzG/w+y1FGRFV79ny5zDttxUyvyD4OOrlZ+FyUyI+JdvUF9GnWL4Zv1P
y4PRuzvRlqgN/PEAX1FsydwVC3nijS3/LBI2TM3RX9uW11zQa4T/bGcivWcYmO4i+iaB9K1Ul24E
Z7J8IDG3LE/+1D0QGp0fM7kjlpV6GM2vbUzBTMSIVdEhej0pd4b1pmT1UDSkkMsGFKqWizisX7yQ
/WPckeW8ostUovmXTvX3uYHJ6Eg2HCJ1/6lJi5P+QUBTb3tyJKo+Lrd1iIBh7SLKe2YLv7Pvk6z2
PjlTJ3ud9ZtI7OYw2mdj+yTT/pyaxR5uVlAJAQhIKhr3PgWbYhp+uQ5cZNKZ3y1C683P73dsBf41
l5Ij2+2DgVOPdgrvs7jXUXS2fWM5eq5qgSHHiyHag9Tj5wxns7f76DnSRridBDjpRDDmRtZ1dpEW
Kd9JZj4y1rdnKjPovM1qWmX6fjnm2JJ3NV951xLZuBl0OO6tpZouPPifaQSpDrrJLyRox0FfEl6k
GqrgjVC+RqD0W8NgcxEF55BA6MzkQly055eUtvsLyK9L7QtCdEnef/EN2JwHVGRai6Me55jZP40L
ELm5pX/IpOEuFOQe08FKl5W2qAt2NL/yMP1dVrPcoWGm1RSOsCLdu4k4megjyvadv0ybWQ7qqnis
cm6PyADWNxsrq/WBzQYkZL7+fMTP+zMvZ5mvC/op+WAjmNZqbZrCKcQkoNvgRgu6SSQLi0Qjr978
e2io97RKy7n+/EGqovzP34pubV+kzmvz8z56Kmd8R+3j//vYYmFUHFSHt650xRz8/HOb9M3DbOdE
JirdIZ/jy4/a/3Iq9Zu2Ua6VlOj0iVrJq7X+7edNBMLdxaXf8eetn/eTeqGo0QaEwFxDnCs3CLD6
otL9f96mV+5SxZE8zaa0rrOPt2aJ2DfnwbpqKwICTrzGBCJUtGT/953E8RBqkhXW7uedP5+cwJh4
zHFnaD6Xdok1AsnMxHlcv3JUhO0cMP+7J6PMEUGuH/Lzudw44z6MaYYotONfM6DRrZE6KvAqzU+Y
Giww1fovAxftuW27088/2EsSXnuJcMOa2qefd/18vu87f0RcRseft37e34S0wdD/YgY/n1RXo7On
OpLK+//7so41nghayB6bhdBWjvH4QsIvXQ6jrh6GtZild2ZiiPnHBNE4EcX9+MIJ3pzaUrODJ3kY
sCUXFxHOx0xwzFFu1mz1KF/peT4kbc7WZ0ANVGn1QvIKI3dNtLFs6xKnHipcdB97JyVbgrCNZ6Nr
230UYp8iWFQQ87wgQU8qwpQHUi+zuDs2pI9sQtQoW2XmvxaqUEeno5cD8Iqep20tYP+XnOYgK35e
B8ksZ0oZMv+XG3pPKuVggU9pE/0AdH5qKEMi+L7bR9PiUzMyBJ3CldaUITdJcoHvHtdM50kVIBo+
0EPJwE6zx1Wvz+SMovrFMiBw2GS4p14MmBFCSqId3RM019bnUYHCeKH3WEd674fJzRLyMdPDfmwW
cn7y6Gq51O4I+96HVGZlje1t0aF8hpRH4QrBmNyFgBNuQ+i3wLJK8zkUz6mImOp1tNy6LOOzWkXe
Qdd/WAWZViYhOgmOLUej1M/Ux5BQb2p69anQ+cGeyqMfP895ftKjyI9KhkfXNaJtLWc8K1DBvbQf
vbI/6r7/tGP16DVqpIq7O1OkaHBMcw5Ctr95iGHztL0Uuf0RNR5zPi8nyxfaA77faHqCBmQ07rFu
l8gL4R1ggG/ZRJjPkrNHIfQH+y6OhOCXA7hN90MeTebVJ2PJYQva8Xo7Ns03HSGE9jTcIFnehFeT
GO29E/LQ7cjrQdBSsax3PWeZjGYy15tb7zaXpP5t56TiTfQyjEmgvF4fvVRcaWhqg6KJnkrrdxrS
UEPFfEzhvMeDeyJldO399TtCoCaA3U1o0bWZmPO7GJs3sjJzemFgiBotBmyjRoD5nkW4Lv94XJGx
vRKwxeAS8Zx8q0LSIMkoRUkbHYLV8B3PFi5cHoBtxQuNT5CtwSC/2VE7HtbnKmZD8gdwOBuXTlBj
gucbQZDkE5uaAI0ibETD1v/r1VJsoma1cpYO6ozlYDdTUJVJc9JElzXwoO3IYzOWK5jt98DP835c
9KGE2Lm4AiRokO+zA0fvCAIqhu7Si/hZ6eRkedhhcSNN8xrRaxnvlNfcrD4PqnEmRaU4QX2Ra/BR
eXaGfq+5RVGxhx59GAgg2Shwqb2v6QEterjCjpWYwpSPqWjgpOkSzV7Nsn2hc20Fit5VXid7tl90
rJ1g7VRURGRLCUIXB8ZsvvWtvFPoum/t4RyWBVQAIbkpvWhNa11gUPyAew5eXyCPp8UzX84Fabe0
ZzMw1O1RNQ3+F0XzRts/eWmNKwkdNYfpoavH96kJO6wn06eZtIHiRURPMO+9bIAJn7ae8onkcMj+
0/1XTuYvibHxo0fTOFGS4hrW9jUiVtwzi7+yby6j69TstqTEkqqZDJnemjaudNMFHO9UTfVZiO0e
gIoiOmllsO1ZdrGchjiWypMbE3zvoXKIrm8W71EZ/a0YrY+wHw5E6TYnAnygBaovHDMki9fmK7G4
5XF8HZHs4jYgQnRtf3DshZxtt3zPmLQNBXg/pRVpNjyCK33BFpuD3DB7Sq3InM2fOxDc1J1PIucc
iecYD92aMF9VzX1p6VKClsNQRe+w7BYe0NLD7/8+wmEpUgrPFIBDIwIKN02/99c2v755TI0oyOj9
I3ebiPHGUS+u8l9TmF0Y3eZGej4tYLel6R55HoLfkFZ5yJR7byZSeeqFLoIm+teI06e+hWnwTWhD
RX3WevUaBfBYQSNZAl2fdiDAJLa/+YWLEsBr3oAl0HuCo5AIzv/vISMoG4iBTvJhDhIxfyp8NODo
TxSJ4t+hIHFDTCMDGdUNaaiCrCf3Ur5wUSGVoG0lTZ3NIg1av8k6B0kFUPGdj8TsKaDpYvAzeohH
c/gl274JKJykpdBL2nbjmcCeJcg38Uzzu0PLdYzTq+M/pU3+kHCddNRAFi1EQFN11hyGeEgDaSZ7
3/OvFbTkxouaN6bCk2dDxdrvqxBpjigndl1P7WjSg2ttnyyj+vJdLmztPiHRfm/s5t95wWEmlvzY
kafhong92OZLp5EKFF8qLbjw++kPON5VR7vKS78Y8B706J3GKN25cuSBnUfelijsu4cwaMnTu/Sy
HEMzbFw2P4w9sY+N02GILDgss/FGRtJXnl+NOnudzH/ctkIiMhSnSNYU6ZgEcDR77YHPI5O95ZFz
cMl/2PEVCPtw5n1dJ5/KLHG9R6QXY9j1WW9k9Buy9Ci9mR/BotSpT/WH7ttLleaIJOmoVF75YKKw
cCPxK/atd9opf8mUy0OssedUv29Ixv7wp6FDhcCrMcXGn7ozPjV7C6JrskyyTUF6CT0Zl5wG8cKa
4KvmC9qKM2XOmPjvZTbQ2NLrd0BeAqSSdweMZluk1j2V6a8GrQYVnXjUYdjbNH92WuOlsnAkxIws
dUe2DrHEFbXJ6fIV1tCcfGMnTcrw6Fl/RAjPlsD1xA5DkWzvtAPNO1V81S1PzI5o+IpHCzVVTFAH
d673uVfQoNK3R0PqT4KwIY7s+Wt0ezarMn8JrbYHuQaX5RG2HVBvsBZDphtcVkBJJ0s/Lo23S7OH
DOjPNAHoTELWy4byzmaGXKdDat8nlti607Aj2VluAZzNh1K/zZP56Aue0l7Lb9btNVXP/MXIirO2
zfcxc1/zJsThJx8YT3bZMtyglKrHKLokoIEKSjOU91b4Ls85cYum9JUJ+WpFDRAeQdnbsXaeZu5d
qwSlpz6DxtG/FJn2QWfgmSJifGzjW2aIlN7aORBD/jGRfbgpXWM/hd3FQyWOyoy5cmQr7rT7Zklu
rWKGvl38tda4kO9RSSRZlUNMY/L5Aoc+tQSA21nZnuyleluAu6a6qo9jTay5056d2OCwl+9pmmaB
aQ2Pg0uAEh4KBitUTfVMFkES9wFJN+/1wp7exfNnTw9bPFTnhcfF1CUcj9FuGPN0Dzz9gPu62+ST
L9YCdoxRqHnBXNSYagRX2g7YJon+ohqzim+YukIqyTAb9OL4k03LbJmT2EmT0gn8H2XJZ6pICF6o
RlitGfa0Cg0q793jM8AxfKwi5I203fyATHolIfb56F5JRuLRBzTHdQjwkV0XE7+6odKvGpty6MDE
cTfN0YtjLWe7rn5nwuUOg1uuSxwQlv9cGOq7mCbF3omYgcAoZtcxfYN2+RszC6xPnJ7OEsU2Lxiu
ffu1IEgk7KpTokYEEqi1W4OLXUSHIun34AXPNB8vm3LB9eYM2baP0n+XqYFRnL/H/kNbQ2Bw4eEc
WLyT253SVD4ZjlUGZMNWO+g3ctMkCR0hkpXt0jPUVJl/SzsQBP4XREZztI1HKsPyoJ7X+qqy8Ha2
/J5M+zO23Y+wcS9p2z/osv8anBqJLC4rOTCZ6eorlfxa7UjiA0Q74thU4DhlBrCwCpfcmN6OeX5x
LbZ+IzffSO/fDWV6i70K9ViOw5speJrLu7cUiCxWgllNbD/GcMntURDxuO16W3NKsN2V3sCKXox4
gL8pt3yX0jlGFY1UClEgno8nowvXKowV7ZXOyZE5DFxODKNdvHS9eUlmYvvG0Lst7XxrGl1fnEn8
MnhS0zP5GKdcZsuQ8yxCjskF+Cvt7KvRuNSL0PUx6eE71P67EvEubeNTOJf/JvbMvU2IrubRjsl/
43FY7Iy1y0s0/UGrjAHbv4JLPsyEu6RUJjC4TGTgGxA+lOjVIbcyYSSPoXeFXfqD8pbZCVaz+ReA
cVt6/WUq8idTTG+2NXzxZKUt+JhYFnDtgj8VsYQXo580VH72iYteUzRDYCdRyWKrqhGOIiIS2LCO
Xld8tW5GVlkGzAjd4Amy76ts2g8lpW+ivzOoPufN8u5HzaM/h0eVTQSg9Pt8TnoOweEBnd8OQeFF
1KONQo9JyrCKD1xVX3bYHMIsMzapuewyyY+P/hGwvKU2FS7dqB1wjxVna0+mz7FQJe2ZVCZkDtlL
npr8vNEb8sIU4I2uMgJcn0wds2pgGQrz/uSaoIOOOwE80hvip2pXm1g9JLCj690pBdxQ+ECGa3cy
hvxfkRL53Fo+/xlIjXGh5L4AzqP6843aL4RivCLK9jCP5bt+bTFvUSTRJnRORPwaokQgkPIh9uy7
MxZHWYcDydfLY9TbjBMtVUAidKiVhJdL8lk8DMynoefu6ddqlzAoZovl157udERIYCnnMNvWwU5G
KpvJtLWDcnAIQgHqHTl6f36JifBIGUf6xjMyiVMsI475bKzW8VVx4M203cNsdC1+zbIV6Uoowc9I
sC7BISddT+8Z1UBs6KH2bfNGFdjeTtcrNk7khruJQRYWnlHqKg11BzfgdirHT1tXf2TZw6m69o0s
HY7sZYGiqsk+o6dH9VDCq9m51e+2C1RZZAOKCMo/YQBCghiLL2/48inwIk8Ngo3yL+QfoXPr9RMY
wSHy9Z76hheXCEaOLQOYkTBKFkbWlHR8NMTw1KChCSjkPI7gc7ZWrzLuMnp7Pwrl7BLfzvf4cKuN
EmxZCaCgg3V+0/n1qZb6nkyOvbPmPyxD7HuKEpkKOQATTBkjd0ShKoLBbDkri8fOJCs7VhQ1TyYB
0R0qyBb6PExfmhnaXU+3qsx34zz8oU+NuZ65nMWHblcHbw958fOUvA0gpYfOUo9RFkEZjTQQzuYR
VSX26vpZWACas6m+y5gg/Q7rzcaJzlGy3JHIWITb1AyYZIHV0Vsyi3/iiYy3wf7OcvocQxQkE92Q
dHHITckzA6gSjD62nY2KQFlF+jVVTn/wiGcg65T5hL6ffkANJOaHRDjeoeynGMRl+VyW4buZUbCU
nDEpIUzVqj0Op+yTZ94+asPXOAYDLhpNgO7g/fHlcKdnaN/B6TfRiy5FsV+vE6fkGsnmkH5THB56
gTQWXfg7WqynhVUxj5sng2y6DQFi3wTwBRTF8xwL9SYcqpOzpJ9UCdF4iC6CmFgEkuj/Bl1xmuRL
gP6PR3MTN4E3+s9d6fwt3Owec+RthvmtWeMg7fy8dPFpoWPXrUpwIo/Esb7e9VTUrP9I2B3tprF5
XG8QGePDsIYpx/b+l3ufsFyW6CZR118VPdgnXJen2pBy4/TTL0H0RRZ+a292N/3AI8UZDz0eTtZg
BAu1GX1BsyNNrAoM19R2+CS1WTGcdlYTIOO0R6EsukJ5B8cX1/z6rNJh8uqSKcdUJx/73CXgqzga
C2nQJRl2U+TshqZ/y8cg7O1va302RAqqOkzmp/XsHMRyb0K+n1Cgz6wbVltq4U5s/F+uqo7mXKFg
n+htDfszSVc839hWN96AAmdoVlcqXHn1TzGrm3TPhkhom2/MENEGV7ip6w9ijIw6Xg7zAEw4D8xW
uiPIJsrUb6c+wim/DZnV7XO2dh97jFUSY1cTG0INO6jZZFFqGhMDnRXd3svHc0eNH8fBdOjy7lVF
Y4Ar6Q9VrvhGX1u1k3Nongyv+OuW8LdZ8zv3s/Tq4UmN1xTUhZX+ISnFXXMscuwzdulc/Z6zbdQR
Zx+Od41IvUiTJ6EQDlc9JeHx0O3i8FIbAqE1oOWhDmfIxcpERJG+Evp0TK0s5kTEhZ0PdEflJQpy
Mxo+hkKwzdb67EZYG3v9jzE2/zQ+XShJVv11vMkm/j4wR7PeQrSdfDQcUVMfKreo9zXk9DbN5XBU
pUMTG9IKL6ZKAJUl+QX6oVy3lb5+MNPmqPLpqlzv5CMp66UqcVakj/T/7CH/oNdmnLiVPW/cOr/0
RnqplvlxppuSC6b/9AjhzEqbuCEHSzf1ZE5ND6Edp7c5/WIUDTeS7oX1QhlT/6/thXjXnU/P9LZN
kz675LAbQ6Ug8UsLtnfnxMXaD9Tw1Eipoh1VWBym3Qw4drIj/26p8bX3tLUhRjA/EcyFNs6iNaho
kay0Ezr+VDIft/eufM6MnEcfJxYoLvcn1aYmmuF8oKSXAQJK3EEHPVBQMqK/Mwy4iUqfy0aWW8kR
NjIVRhPKX6rwCKNnjQ1Sozq4xRh4aG2sdKTZTHufuek/a5y8WLif69XW7EfEZefckkL4NwHCtZtF
ku7SlyV2qV9swiSI/P7M8xFfhPTCrVHRHGhEvEjIhB2qvQgX1k1FaqVKv1X36eYhViYxRfR6ec/A
antfePfSxUzalCMVUHN6IR9hClKXlYjsyVXjK9M99P1BzJ53Mqo1yX1HClx/JbB6V6gWFqyxnqas
wj40O58VMcwBQ/GjlVuoYhj3Ukn2haz6f6XGozk1ndpQgE5S+NhMtwXVPErjf/vKn5GgE8Yh2YeX
tV+TnuvxZMvuWFeMU1G+hPsOiesI/gag1VnbCTzGssLT2BpMZE7+jpx9is2dCcRPezv/WfM8LuOt
6oD3bAaSvtBHLs5/nP611e2nk+Z3ZBXIzvC1BVMy9I9rl4tUbrjVktPlh+Uc2KTQPlIL9NChY903
xYAEhXpBVdGYazYHUq3WkUKh1nobktWRbAfSixCZFacOP+UGWdQroX5k27bbDNFam39o1SZBa9vm
rlO8eNbkv8MGKvZSXrEx67FolPEL8x11xcJwuHi5cXTdEv1P28eii5vrCB46+O16OIxyyN5sfJa7
AdNYxBKmsdHHYP52Pp+mKGH+zHL0bc7wDLS9Q3rkU/6Fes8YiiiA5As8lAcBtES81Qkom10VhzjC
n7QSRvBqO2Q9H2SSHhsj7llAx3ArNIhFZGZbK1FyG2v9SoaJCqgEz3e+WUeXWOUBkV8vRR6+Leg4
tvT8+XspppsWjnGJeDbGq3bfT41LrqR38TkIuMuWD5l25vucUedAccJ+xjJ5tNchfnK4fwGCXOwd
nTeOm8KumBEnAVZkisMcm6/+mOxGgeoJDDQNLOlCQ6UJ7bgK+MCTQBz+JL5xJePppGlrBQa0T3ze
kL6mIaeqiKL+KETF+pNNzxMqjrweCD9yzDsVFfzUE0BMXBqUb5dNhDnFtHiGYaFUDGm7DjggoH0x
Y0GN3hYrDAyH83sYvmCgcHNE+GcMNMt2CWIm2hQOv5ObtH0sjIhpfNnp1jPOdWL9RbepT530QfkU
O9mUYKkQ6TZzMOBFlc9NzgVh9nhLqrk8s0hdVB56G0mV8h4t4k7WdGjPaaG25JuYAa3Sh9zOu1Pv
WZfF7sp9Rj+1VOEBJSrVUli0otH9XY9evR1afYqBDTetAb5TO9IL0s7IQZOMYPbD+mDQNkzAfL+d
S+sz4hfNN0KjOOr0O1aerTXQDpOkeJ7aZCQUCLdIKEk5WGX9hev+A1q0D5f2F+U528WmkQwREfBQ
9iIibzia/pr7y1N7veGE74Fg8guLS4td2gRg8wmHTVPCLRg3fZaWodqg+9xz1j8oD3LH1PO6nDQP
agzvfdVQg6D878LQd7q4yp3vES3vRNfcxBsnCcZtk6NeQPnxdwRcPAuYS/vJiVgwjKJl5TDc42/g
tx8u5pE14kHZdBMPmVSnCZ3mNvZ85JuKB1VGe5+tCNyDekHyinQgT2ru797e5/3cHnuFja/pxNFW
hGKQ3rnJSVPd1Jm5JVWFF7pnCKPg7a1DFzvb0+9x5sRp/gFykLidqGq2TRg6okDsun1wajr0EKe7
27EHbXYn4lCbFkBTObl38JLpF03JEa/xQMqda4AFJQL9Rzasoj2bbwSbHRAdAyivYLrPsoWHCddE
TxtpFqcu0HVBQ7nDzjxaGBhza94R8x89l8anFaq/VWfRxru47BcGwtppdpwrWVmX2USxYPTTS4hn
LpsqeRQmqIIzI83wXGs8EiD+SeC/ucdyg0nQLTZLfbF7lJVxshhBSH89Wo/4kTwCuVlCQUi98U3f
JmM1JLsxSfwrzZBTs/6SFCQc5012wEnaUfxj7izPKTexB9c/EA4vfASnE0a1AC17gDv7gXiqZ0+D
dipzYsfz3km3n7dGkSdMcrykg7DIlLvp3PfY7aZoJ5dy2pj1ckc1tMlsSI2wCp9jZ0FZViFtJykf
W5BGoksRls3m3xmBMkgUL7vmkM8okRhDAxOC8BB66QvSjgDxfuB6It8Q/fHqydHfduWIdtFcnpB7
UvibsP3TRvVk19arPZgvDtwhaYDfWBWpS4vHk1P3D0tsw13zjDkXNNCPOs6fwKt+Na2C5ZsK8ogd
NgMCVLO12LE/4MZEujWXD46RvMdmiqDK7c9JGf9tyBEC8IWXdmPC07X5PSXzv4bS27QH7tXlQr8h
o549NIQjl3R9DyHFu6rCrhDiiDv71XixZTQeCBF+NYpPB79A5WT21oqRJ2U92YrxhOwVdV2C1ip+
K0VLyTRBcYy6uSLOoKO6wgrfvVH6TNxUKqLynd2vWBgT7v30sxvD/iES4t9xLi+47StIc+tITfoY
uEQ1BzL0iPsvGGNACANwciaEJabZWeJJZg7eCm+ethb9lvmxMGb3JIHIO0rOd1ip7K1C/OT5Dirq
mmz6JSbWbZnEdqoY8OmLphK3HBAbcz8UE3o31wALkAPVj5P9QhglwmAydM40xkC7GCFRMyV5wV5z
mmLyGWCGC4PX1x4Mc4daBS9lODK+lf5Ew6eLLDo/0BtdzSZrUjxenCbTe8vBMdSZBl7b5SwMszhC
nwCM4mEB8axOywiMU8UhxSIluK/ySfYJUwya7eBg9vCKg7teqyqP37VmIPMdke0HNYlz1pt3tyB6
fHSOIsqn8wRWuXMfjW6sgx5+ZrtgtUxq32O2JHhW0M9ZK+5kOw9sngxGN+grJlLnYHNYC9T9aQ06
0WP2H56YFF66WTNOJEQlxHATYF/Au3XHvGQaIiCoiYs1jzF8YeinWVrTEZAMRBeCJnXawU+QNvTj
LgInvjNdHcpcoeXQGkwjYG9nQx9Xf0inNJA1z3/Glt3P1ygFOmG8L4mNXs3mJ7Xw1m5cvGhMpFu/
HnkF4eYtA0CXLCjoo7/5hCePxtWBFZYKHETpm6ZSFYhd3a/F4TTfpuVAITDohrkkxyXRfLloYebq
cDZ2cSfOhuv9bsH1THIILk5pncK4bK5uwsmu4g5fFIBdUKcooCxcIbrOwp2SPOeNMD3Gla5Zq42j
YRnPoQxRNERCYj5eGDK61Z7z80eBhQbKXGHUcJfxCbJqZBvFwSPXP34+5OdvlTVVZwpgEGdyca//
5tfu/34UCjBmULDkXYl7IhljprZtM/n5MQ1JmzeSRQWqQznp9MWr8KhqQ9QzwDS5xNJl5rmpP+Zi
cIK49aagVsaLKiE07ZaMZPpRUV9Pf0rh+A/VfOHkY6WQBDl3fR8UEkUNQY0gfI1sNt6EaQkBJKKl
hekaD4fkJ6XTq06ia9151Pfm7YO71jF05RIAezbnNI2elMrHhwmmoCoZqJTnHBHxEGxnnGIsfG9m
kfsAd54fyJLq7D60vx3cl8pxk63bYbqUo8IgMAxYQaa3fm5gUI3V8o5WSWJdOnHybcdmmGjkEWB+
rsS+5XUXP3uq4p6vIbpT3mIRYLu3qZkzvwVCjx2Rybh5i/k7dtvxYqn50639+NQKDQk6McgmFoqI
1GhWT1eD0U1jVZVrsmHyNBjefC/xWjmlbUDXK8KtjHgIat2DU0G59tHyDfI+cIWoeZ/V4RNBsfvF
lS/apZyBxMjnJRnYqkanZWEV/8hwjA6GE/c4kFKeDbTI+jo1UQ4B3dngz+xC3n7oOcGnFJE5XuDr
RHQVllcHVYA/XX3hMKKN8U3o+DeZfeUZLXNx/vmb6i0FserVySGV44MrHR//3mo3+s9fDReTJ9so
6u71Sv35FxOD//9+kNXaSKwkKRQ/l+7PVfvzgf99Mxmj54aghv3PtfvfK9zHrpRvpHdTuOD+c2E3
66U+axoTVguhcVBaHH7ehzvtYkbLX1GgXiwYIViH+aOwqeJlHn2zGi5bWZkNfeFpFzTJQPFuVtIu
UR2zdIENIVU1X8gkpoI94CTieXIXmQYVKV8pJAsTmEYpdzAOHT70+HctQMX5gUvGjqrdWjWVBMMo
dgmt0JWY5Hk05njrptMu9tY64nz5W9dCg2FBPCwLcvRcb9vyFul5fox8fGmSkyCIjYqcWXC8ufyY
ewR1PdE4qUhjJEOP9qi+uFxtKtozRrO+VC9Z2v/yxntu5uxBC0l/pRVvqD2GfI1tCuUaOqll5N1j
ZenjqqdTCu6Qehp6M+eGWkk8cbNxLlbSRrcx7L7kVsicMwNqNFt70oTefB02OOwQhU7t3p2Kkv7j
F1Oob24li+uKYBJ8YQ+uxk/UhPZLaXoFTUK6CtToHy26cggyZ5QXTJGuhAREQcDEBUYxjlj3B8rY
4ZsKpjC4gC1E+S6yw/D5y4KfRcVck/JrUqVooFnV4wK5Ui6gzqqz96PdQy6gt902Ig43ilSxzeSJ
PQHgxqGd92WSZDd/9tnSqHMKyxrNTP6a9+XvOdfF85gdwaBImUBz/OAOxnfRNAPTId4Wz01xKoIp
DHyJS1fwWdZcIL3odqqfS1B0kwC8Wpn7uoDIwGKTHJuptGE0jVOnx2HnOe41KzsgnlAx6ZV+UA0Q
cs5gMDIMw3GksAKrEiKweYYUqGR79Oj9GLuEB0GYXbn5/2JOQhEdph/T0i+bJv2lFo5aIFjXZxvS
Pv4HVc051ggefkPJvoSvkzOnTWu8AUaygws6AzXam8GonrVvIx0zZnqsOKII8/oOyWawW0Tj0aAe
k6g2tk57ME33zVV/tNHdrIwxhRo7tek7Mr01rlLHnk95SVN70hPIAYjdEUspDqaHfWcCRXI9fNKa
gtB9cZ9090sZRXXgwiTzF6IPbgDJPSIopDmJvnuJ/Z6avQzcrv0nzNgeCp9L1/BU/QjSTB/4b2VP
8aY3kv4YuYzRY/NYzWO2swBqjlb8m6NvzabH4MQvAFEXLEZEsXT2QIVBdPRILjS3kRdiHBgZe2y7
v/AovWGcjdfmyoCwAHXM3NwJOhM5XwteTzpbX52zXJXnnzcXpNF873r1tUHECNc6kw5nnd18ts6D
65BZ5rc02BC+n83FvKsdeolFJg+5meQYjEbUMB3f3cgsdnYYiY44dEhd6G/TMMWHaa4QUqHIwJjL
zszHTcI5/g9XZ9bbqBJu7V+EBBTjrfFsJ87UmW5Qp7tDQTEX868/D9mfviOdm6h3d7Tj2EC9w1rP
wnCGqK1beDEKkVrqhccOeov5XQmmzbad7a1CscvH+Zwdhiq9mzo/RLiXUtck7rsDdGPf1hAVw9DA
smfxuwcD0zvgckNU1ZQEPAUxy0KP+PkJTutD5mdDY8xTd1YeFjaazT48tj70mbpG7Z+3xtbBPwuo
IlxDeHwuiiExbhVWpbkLxpM0s2kfaj/dl9wOBykYFNQvrpswZsa5aqosIY6uisoWQ0aXutT+7Ric
rML87IvhluplfMkN40PN6acddjEHIXyT3K5vLsUJlSBrcENW923rvdrKf+JQY/vB5mib+xa1KWUn
PTHFNaYHue3n4gXt4ilDRfwrSRBmJFN6YBL45jR5dWxcnuNeKPGlDb6/KeEvsCrEVOWkXZQ1+Aal
BuEzYpAbZ/p8+d3jxUDpR6uZNavZL6WegSFFO5TeZThSILXPn7imWLBYIQ6KtsVtXt0AvpyzJjgO
nuetyVdiGxCvqwIMuPOXW/T3QC3qi9vw67p+/xxWKXnc7fgSyooGxRnqfVx64oCnkv4LXg6PslFc
NSAZBkOgzBJfQ1WcykeJdjjx65uZ6X2xGDVpCcl3UXLeA7U9UEI8C9tFOxBCoJGU0EaovwldC2E8
ps9qWM6T6KddtmSMbaSNiiNsCaLGcWUswd6rNbz1SZ3njMJEtC5ISLxcLFZfWIJkvIrwtw1JhIdQ
+9okGTJdl1U0GYKedhvcTkBFjKC3Lsqgq8zVkOBR3c452jawOriV/Cw9umL4sDQ+GUNM7LzzAvKH
8xIoVa5I35dQmxerjjtIf0+l3S7ISobHYnCtTW6Y6ArmDtMOhX6ngMfOtC0uhD+OQWvfxt6DdBrm
61DpvCX7h7kP6VqKlSEYdo4YH+3a+C2yZGvjv561vJeAlM1Zg3KwaDscp/+F9dVbPJZNFZJENXwv
Zfiejt19kulTQ0h6WLaXZunu/Ywbq8cogUsIeAPSdvZw9B/g+B4xcbeR46t5I9zq27aPfajPsa3u
MxcUz8JSYNsnQOrn6q6IO3s7L9vQG+Q2XRWbwHgIhVsOgagpUitEXW5vP5fz8hhDccmK3wsLy1J4
7V7E6HVjaNLZTYXxsGU2d1UJcwVZ46QPcOxGle3vOHJBNfTOVgXz12JXtymNL6W0810/+MStmPdm
POtjYcw3tKmAzmS9Mcbh6mOGpopnHQcbI0M4lAQ0U0RpekwWJxtsRYox0QndRzpOo7d4O+bmXRQD
Aymprs2YvzIgXf3J3mtm1MlO9y1BS9SplYNxa9a4X7P+MTcDYJf4wsuMN1K642uZ40sKcvULN9e1
SI1pF/fzH/BVH5ZtX8eM3aaRWU8JK+otCXnvbgOqxQblM2lzLw1Xg+k1zI01EOGhlL2fwMnzWGOO
obBLsnuA1GAdFeFVUVzcl51XgDBM7hj+vaZUFynRmfDQ+ptZ7YLZWeVfeWS36pdk8hYxNrmW5eqo
HNptVfWvBUNzHPFig6f6XulkF+IoFW39jhya1QUP7h0Tyv2gPHkaLYt9c360K5YVSOB7jzVcrFgP
Dl57j6/hH2Vlg2F6zNl0MiouXQvPCSywXvCz3V4M7LmyG/L6NqZesvnGKKHKrwlDKh37j9viZq94
+A59B9c8icWmg0b6I4BiVOmk91OGbhH5EjgojYROtqN1P7MBNix5a4ceGxFyxN0CoR0YorXPstWD
05bJLpmaAh+BJXdY6HHs8SihrrOw6BJJwDRKFRtFyjWTfr2ttOmcPJbrmUlPuFTUcUheeHyY1oOQ
rbikTdrvy4CgHlNYPk/yxWSHzyqvlBbe5zKFS605cgJmNrhbdsmIisJAzZ4Hp6DqUVy6OfW5Zd9z
PiJhiFERGAy+mMJwO6Ukak2VgbInfZ1MlKJGi8OHankz+jw+Q9yEtm5udXUzyyndxU6Bti8LUWEx
crb0cQ4lv0NpPSQmSkx/iFko+GzyHSrgEOZ0189B5E04P0BecmksVdTPxr+aUdCuJpOvaaRPDAWb
8YKHwxYK5LvlT8995hyrlYbRaB7DdmJ/j0X+PSZt9QVYPN3MlXFfGdXEMuU86yyLwvwTpgMFOxuD
TYeTtS92rHWZsKOtpDuKUs80L7Ve6l2fDVuWxQgznecuTMS5p6vNxpgpUuxEbpF7Uc4yLLXQx81g
+NC1b/QE6Mgcf54c/i71rZtr886Wc7rVtn+dfMGAPh/R5M70Z7AEKOTToGLly6SH1TLdciv9XWPk
7yJfTkPNMBjnBg3Wj4JQyrcFNsFh8oyrHdrZKe2+M8fzLkjFrZOsgse4jrN90OGykWOxDybrhGkm
3i1WrbZoAMD4ztUWOQJCACOH/iiemzAnX7hSe2EmX0Laz001Uc6hyX52C1BQVmugvv2hCTWhYnGt
kCOLgkUMt0NXqfZ+mrK7lG6oEv5EaJ9Dtp8FGYBdz7ykV88yuKzCAMVTMEP6sdzXajaBuqWOEakW
12ucGsyK+vs4GbJ9MQlE9G2ARPWI25Mukh8YFYNoorBF4B3/alagtTaMVwITiw0T5dcyXqUbqFhy
1oSAN4Z1rbkv8xAlCRtpVEwtbV8m2ebprUdVuq04/qlLU17h+qMAAh1nbjSCE6+WqDkf7DY+dsr9
douXyTZYEUBSbJlZMt7HlE/HFybVCwORd7+EYZWsnRa4v0i573ZikkBIAd7IeqdgU0Q2/drGzi0R
Qb/8EB1qQ9IW9hYftB48xBRp/wV4Ds6k3mYZLKUpblAd0gSZbfewFOmp0M5zatRvViAdtEIS6XrG
JIiIPgf7gw29bmmcfUY745H+gsUB4QZNbLedEZGcs4SHeckid65ZLwflR6l4s0O4PGZ7zWAgLH7x
YZok9+oBIRRdG6WHfDNRMp+N9NBCLQXAEsLsKeqTK75Fz84/r1g4VcLjPl0aLJX1tAWJcBwLJB+O
FztMPrEHVKH54OBBQEVcPPRtILdDJy5tmT1Jb36EEPVU4dXcuIZ+L1J6ggmhaOec59RO9pZpb3oB
mSsFKuStIRWd87xWS9lECmhS4tBLjKzbBSEi6jq2zro86MZqorZoLh3xukSPvmseFLHv4mBPwT+1
/q6XkOxTUbEMY6TYp/lb23OeGbZDhTzQSPsgtjl3iFf5ncufEZcKESgUnwQ7/G3C4Q4BG/7tLnSP
cfPKJb+tFrO60KEFdI8JJBRk0AZpMbH8VeeMz1aHIOV8/0xk7t36ekjhpuMNhjO9HdT6sgRoi6Q5
7Sg8uGY/k9H4h6hwi1jcOxi2+yERwh7bKfbBQzEFpEZmHjAeVROG0TQ9V6gqD70asbuo6j1HNOfU
VIczZTjmWC/b902whgIQXSILvXVmvC/WkD2Kuv5ECBK09e/Zx/g4QBGR9bVyEAMrgQVKcVt16Mmt
+DCnst5bhmtvmjFNtjUkgDAU5zG1HlixwQZcGLFjlMdYGrQVkn/YEROlVKcZoruTx1TZZypXZPvJ
8lg1YZlt3OWfQ4TOscNEN/jTASf9P8c2XqW0qa6GmJrEHkBCOMWbHJ+VPeLsa2WB8qbdWUTmRPDz
/vkuK9QG9D/y9tfJ7uGOjO1XKZ3L0BR/MjxtiG72VjvhlWwiogPJmeH1tpn/tsK4cFvYPF6LxYZX
Fg4IXhe0uPRwbOabbes+5QM8hrAlgCwnZoVBTLPOlNjagkaMhmzMT4w1Oc9jFKUtKzWWdnIfK2Zn
AGEfCVhCRVfHHyrW2MHLmUYa2wl2c0YJGTYHriWuOcQ0U/tJNonFfj15qxhCR0Ac7yxEZjs5Y+pA
D8EKbUJhOhvj3uyapyBjuziA2GG3l9YbJPh/wyzBvdwmV8hi322Q3CtCpTChI2haAJbt5cCKoZ3c
rSs0K0GjWjBIFdu0dP8gkNP72Q1INj4YzYIL2+nqvZlcfy7haRh+1aK/ZgaP+XrwGb0xV+5Z3owF
SrXV7lRTbmGgaaYHjd8pMOi2mrE8l6H81ZbWn17ECH4rLHs9gmSclLRKfmNshYmazMAfzSa2fqRO
PJe4OMliE1u4I19pIle9p8NT/avw8XzNAz9YKNpwN0OT03klGyC1K6pO3cuZtX9S+lXkkcOaNuj4
Qh49Os9zPJg40MwiLaM8fjIWMtFpk1H34vRGJfnN+EVHhTVinSvAetRoS4g8RlDHSMQYXZqzEJV1
t8x3C6aIYz59DIXzsMQijpIxlnu39y+sfJHget7zMtFtjdQSNN/VkTnCbuhodx12p0jYoBRPn86I
yEQaMPnc5tHwlb/jUnJ2MJSWrc6rcdNl1f2YT+9jufq50JEZot4xEm12FkTgrQzoru1a3Ns0Sb3p
l7dJGC0kn+04fI+V99jY84spxCmN/V8uuPvCMWHiBWdlG5cEU8/e7RyxUSoKVJhSqtpRO0IcBQ6K
LKsXyV4M059AB3gBv83JfplE+kJ9zq8rknO/qN9tx8OhMbqXcOhOSc+wLfS/lgCK7FhWXy5Z0EUQ
LlTwvKe6tV8Li89WK1bIGtvkEbEidmNmXzGTz6GFUGYaelv0kN+piBv7ZNmcbN5C9ejWk7vXhssn
hcXRC9zf+TiYhxpAJaID4oL8BwwSVwtc8y4daYdSBCJjoSygCdUdb6R7nRuDKQ595MEp8AKiMh1j
nHn1DJvVwKJ5dmX61xfiby7N5cAcxt5mPrCayXjqLQ9Qd9WIKLHRYvoxrj6fhHRDJebJM3FI5Hn/
FdpIFOOKV8QomnH38seecDtzgECJc+O9Pc0SYyjGOWMyj9mAjxtXdbGlGeL1hMatjDOTsm5RT9or
1ItB5qU/j4AzTuNoehemGdx00UCNfY2r+jOY++6UuuX8YKGkimWY73IZ/vGSz6ERbE02Lj7bUz6i
K9YjCDPLd6LFG79Db6/LGumpUZyRezFpm0URMeXAeBYvpNGE8Uu8BCSATA/CKrJnUdEfxQ2m9qXI
+WhAZDAcMMtdMACPkYp82Zo5fo6Bhu74LZEJmhRfq5ObO6wSJ1lQ1tKwIGaydm7IGDPRy3eC+aNL
ZgLTIs4wtDiuS5WsWbq0MU1/kP0GzyBPVs5QAnu5AlDke9itKvsCDxRGj9cQ9Bc3z7bFTV4W9qUq
azIrGC4vQXPfQrKMPcp0/QpknyNLwo21XaprVkGQvXycoeJjSYsYSRfMDLNisKTt4MK63DyWpr7E
uijvwhilzVyZ7rY0GNmNqq/PhJBGEKJR7ggKWpAlUVPgp/WLnMnh8OZNwUvoNpCsiHnDRpR+mfGI
a2kooQBwVQVtgVhJi+Qw1Wgyw+Q8Tn5FaEp1UE2zmvnENyJA2kCWnZCWE+hKq1E8Gd+DAsUF2dyI
8uuGZtXXoHVXCYiV85Ro9hMt5VVmwjouUeuW2VXZ5muAsG7j10XKKWJ3W6/MjoPyi20nStiDnfs2
/7iOkgofPgvOxUGZg90SNDONFVN2c+f5IZNE3RynArtM5VOYzjg+zRwJvj/u0CK72M2zF2zbtM0t
3qSmPIFKeKpDWB6JBpAGcO7NEiN1fcxwnX08Ipki6DbfDXMyVFwT5p84ZIuT08iJkLhB7oZNGstT
P9TeFoY1mr8mvwSwSo8atQ8ybVlAjLSvupcFgFedAs4VB7Y61JJTT+//WlTwSSDan8uSqZLq4Szi
0mYat2ILljiPJpkFGzOPP4Qx8nnWwUcS4rPoilbiy48XBhjmp6xsZxsM5V3a+hfQdh7zeEYq1M7d
i0Iw+Oyq3Zg6zDJbtqlhReOM2PDbNlBscmBTumeFi3E9Tj9mItgyc3isBnG1m+WCUuJjyAVJaoUL
ipqTCVUxDyaNslPhawek9rT083iI9cnJJEqj4WP2Uak4QTzuXJZWrsFbpJqavNPF73dJMj+6ThNE
IyYABsDHpu1wmLjDK7r6PwuAcToG/Li+wQSPpR9FQSr2XS+CM6k0OevW9BokGl8Fx02ZWgqtW3hm
CeodSvLE4iQzd1mgWBYoiEOaavmipvIdyM/OQp51QoBx9lvXfxyGl2kguL1Q4QOie2DaHcy+cNaH
Mu3LG+vBO12173HMRKTSqtgV3fIS1Ji9ltadNwyH2K5Pk3dyZsoIRMjHFPFNtO6LkVa7fRbAM50g
fiRo9Qj/vRs05gEhq4ggZnUBu/Dlh9V8Hhx7jmwDXTLlGyknpXS3cx/YLIuao25TeW2z+ZJ4xnTO
PFCSwmBb47rm0e4xo9SVAf88RBmWhNmlqGZN0ARXIvJOKwqdBndKiYbBzA9sYZ66cXnn0pqOVmad
k9YuD6KjiSiczLrrBCsJiZJ5o3zW+3Bo/nQNylhTUDiU5ZOFaOmMtS8/ItQELmavi8oEzCAjNZHY
FC/pwKhtXjTsDvAZyrdfNdzW3oGlAJdNs2Gk8mgQ1JXDhBkPlhcdt0i3Qw77y3VWhRpSvJQZDMSd
NQIgMLFHNqyh53TlOvVR0LLyrVFB+4ScitmQLGkK5+KMX2OGy18xvGOr6TzmrT7Kgv+jo+8Ch9wm
1pcZFwPCk8FHKuEzgT126IJ3CNj31D71pW5w/YSxei+cictYEBQMCSLdp/SVjFGmc5Ewqh8RN/Fk
/gi65aN2PX0ouuDbAOAE99mp9pnlX2TBcc3+bAvjDRZ2gSfT/apTjDFBCE62bOR1dEySfplKgMeA
ituzOEN16jO3c5ZiPyleK3Au/77MoalNWfvYMoPGgGAzdh+WtZOQqA/Q8z7KEWp/2HmkgVbOJW8Z
/6LDptPsIR5jhiKXIy3OjZ+JC+E/ws1AY3Tqj8hmebM9JtBdwZinoZ7a6pmHtiaV/BCWNUa7mvcS
hZh3qcdwHYOR9wOFCYKichhFzofaK9G8Qi7nYYgsL9Ok0iTpSSed/JN5VOK9e9/HiQPEJbwsiYmK
2C9X3h3U8ZjEwNCe5Sbr8LSx6sA5Rv3MtM/29n/DDqk0xjy4+Ag5TcXJxKazyprfXRgo0s8Rnvvo
OUV/YNvAkKMTf0S9B6u+MMVQH4llf86DKSmfGta0EkdAGRyNZXhUGUR27dsfs9kvuybmmY6Hde9S
COJNYGqhJucjxPNGNkLy2vQNSGOrf6J0BXaSrdClkSCgmPtrHBTli7Jf+LQ93obwwgEbOUvcwFbn
UJ1xrvV2BXEpBaeNoXXbhYQYZB66AD+k6vY0LICeU8DGy7zTSrxUkovbHWxoTAM4vRnAWuOA3ASL
9wXb6mE2vO/ZKYyz9lUG5YbXlJPnTgso3atrBZ9elR7bZoh30s3syGCAPHONbN1KrpOhptgPtf5K
Z3Mr1uY3H2kttCtfGh2SseiiY6Je2SOA6piWGhabUGs7GVLsU4y/yJoM+Arst2uwHdc56L8M0ErY
IL2tP4DS0Ul/jCeejinyRa1Z5Yal8d139Z2EkX9AW3tLKjFt+ymEtVgWDwHwNdiJ5E3RLIfTbG8T
1RCHTIoEW5omPFiYytK2y+hk5d8FKU0/m+NNpUHUZKrZM8/4CuKgilKbHrftmEiJPBNIDfeqxw2N
s6s/K5g1FEcdq6hm+PKJjrq0jniYA2+MAEftMJNwyhjcfnQMX6T1nlsLggZuExModg+FUua4xHvz
YCdzuc9s7wKF7FbFAA+LsIdLBzchCLqDPbp2VMSgIuCpgnnrNe9ilr/Ui1fteA4/dpVxW+W2XsIp
6YwMCicv+ccctuhgbVjur7FsKUVZZpVjKM8uE1DisNkm4v+1kEB0MzOCEdO+0zykTJ6PJc/8xQ3+
WmgCwbj5B3KgEOOFQNqLGPUwi2DMHD6ATZ+EiMQcL5VLijCbX/B4CzJ/Fb7N0k2v/A4jRucg40ba
ZqnwT9mMBMpJwSZ4xZ0JTviI2+Chjz3zUtjBL0SzmDickfuQAZiTnVUlrlgp6Y7J+2uGCjF/who/
9K9dUV9Hy/G2A/hHjGk4bb26hGvAFKfyi5k3wbp3Q3aYuOanmM4kI+67cYdzg5IxzNaWMunN+3pJ
mDxX4+8U7MCrq2h2ChuCtCQ4ZMKiug1Q0ZpjhTfV1dMO/vZq16LI52aPWnz/jD28dRQF6Q0aNw/B
VVzZonmRFOjseM3bSmC9MCsNN02MICDjpDuE4bSb2uB9nNS0o51/TBoKyTBunya3/U27DPXJ9qnv
6/vAAMAjdfUShD4faIbbRj5bZYXy0DD3IaAEPlxm7yUJBs6AhMMnP8Cx+ICLvrktKLm3WjJjR/b5
XJo+d6QzfcPMIYJwIWXYxeWB+H1VXyBiy+p9Qy6WyFhpaQGNoevvrGUA2QM0zEqTl9AK7zwr8I+D
9I/huDwPIFCZ2gd4aaX+q1G+Mwxqrb2CRa366TOjBbnL/IzRMfXdqXfrE4ikGwLpcTfWAfhyuApN
ymNtKfSVYcW4keFya2on27aL8x1O1Uu8GpeZCxQrhOemTferHabImvO3sVcfviu9jbwWMZ9IYKTf
vT1jzVkz4B3jrpXGqzkuv7DCqv00rQV6xUDekcgwEvvJnmEApW79F9h9wEap33VG+0BVAh13NW5q
PV57jw8AueOb39DkWsPJYVvE5ISL8W2Sw9EelRvNOap5Ns9EwvNihqClQnAJWCajw0zUrQGMbtTm
E9Ou1mM364+nKbeJrZTzAfM6mxRicJl+Xqb607akPhA/50TEfg6buMRI0ghRXwamYTEf7w7g7ZcM
fRH1HRamaRx4sHO0yzZEFwTtfWcHGsYjyy/Wtr9z3kmt3Le22ZuSAYETYC3tSgDmVY09oFJYF5e2
ptEYgHMXD/VgfHdGbu7m2uyOlSN/dZ7XXxD9MMmNL4bv7ow0ZBM6uyO28eYRcyYJGS12nEO3shzH
9b2gnveJFgoSV50W38Egj6/JsgmTR0dCBigiUVx3p5jzZZPl0Jct5TJHStp9taYf5TMIiYxtdJLY
NB35TVjDnjvBR1JrkoPhmDc5LDzEWpUd1vluoF26ka8pR9y9YLbexPeuL7qDw8iB1tlajp2hnxD7
c3j1MYqBmQQZwMJR3PqQ5agbPZuDb9L9JdeJRVqt/jsWy81tZkkX8K5kXd2FNvp/I38IXXXPooNw
Vo4l1Kwv1hAwazbvnZgNgiIPfp+T/SKqq8b1tWT2QdHJDFmNhE3UUUnhavh4skXvnX2pnwZgq00M
4MHr61+qGt7yVix7y0Hna9SvtYfQTOSfxgTMxanfOp859DL1R8iQZghxrnYY3FV1iB6sOi5Zh96K
MG/GHNOkdsF00/lCOC2o8c7yIZZKBuCrQTSLO8yjqXwJUIjgiUZWxPiCZ+lvRnV059PU0bpzBpYB
kOeAfZZx7Xvr2wv7HcDFghFW/ZL5XPBshXcMxP4EHv4gBNpFFb8bK5JM6fk02wO5LCM5KNiZ0cfF
/OKhkzpb3EsXpC2zVXZo7+RunJq3coZoUeTDG5odqGTxAV3pUfEtVLQ9PChiiliBouRXns82La+9
XdhzAsQZ11xuqYWXzTLY9gTfViX7ViO59d0bVIFtFxysOrx2KVA2I7Cun+jOq8gOSKNJGoV/ZuHK
LlcFBM4OnhPtZ4UcPcV5ErGERNkZ9w+qDB+DyTaPVvkRxxMh8cazx6qqzpniK1V/CZFNtMxoB8bJ
yqJeu9Qfw/i7LydqGW9+6lm+qDrEyKKmf7bfP5noiQbLxE2fpvX9OPIpW3Q8ke+732jS4CAwXSxV
AxvDSu4sbyh3ZeY/kM3gMgYxzypI4AriFmIYLLhBk9KbowwfGmzK81xUVJGxc3a88JAvIMkVsgHW
cd8wrT50HF+ZxdLBoGRZaHggYGIapDFZYgZsXXwlluvNVI5x8M32y3bUnkyirRc+B/1URX5R/hpX
k6zrltxtXnWYYnzDSv/NPW7SgfQyMABvpfM0pdXZoOjY2Iv1aaapc2qFImLCZp7rYs51mldMwmQy
NWSllWG5HQgHY9Rhb1Lj4gq0F8xU3poMFH3TlTywvnTCEBwy+s1UT8PC8yPFoLoxqhn//QAmUSIe
SeWHyLpXr2q2FdHcquTg9qnsNtlEOlcaMIgfbkZ68YvJptSZ82Nl3oF5ucna/ZhmTUCm2+IBrV6q
yf3CB/DbsCjpcuzMAOcA6uv1Q8365CWxQphGe1nRawBc+J1XeQq8q8XSmBYv9kBqiMa2lM2WdUuG
5OiXCM/bDJ+KWEkpdYktw8V+1CXJi6wwkc2Oz+gcwB6b6xfbIhzNVkRGZGgqFq/8he9vfXveTW64
06h8hmXLaglpmIt38V0VqO9u6Oxd78QJt7a7r96MDIGPkfZs6CCODzbM6pqaI0DuVC7ir8soiKRN
nBJW8ZFAnTek8bcX45k8owF1LvNzPMW7uE7vQ4/F5uJvwFH7P58hOLQH6XbjpfsYptbl6cwsnYki
8iP1EMz5k1YmQwNk8najdqJjzpMXpGFZy33OMzqaZXeyBusXY0SGT2K51u5wkDFzRj9gGYmixiqW
rc2SZtMkQ7XNLQaPCZdC1WOI9707txkoEKaWbqW52YQR5g6aCN67zDnrpt57SLj7gmUQ+zZExt3E
6sP8WuJ/QH8oj8KuwSXwF3jBiyA4aN+29QnBYpSODpAw71gsOTMA2dwTCoHN3GofhfRO69Qh9eDo
l5SYTd/fsyrjQuspNmTxz++cu7lb8y/K/hTQn4ogcszmTqMKrxKbALDOP479vTV69/MiDq1BsQKy
YEMoHOIZTaJIXd1XXnUrrBknaQwkf4gfFuXR2KCJRaAMK9sVZ7nOCP3uOPho9GyL6JF0lSaVDZ+0
b9n/Zom00/Yx1qrdVKQfXr7cIH/stIfU1QprbhOIlw3dCzslbzN09BcuuxFLUasAhuBoFMj1urfU
RPLXCpwPGCY3Al0gVs/xKYcrXjpA2dabMDaWm2GSfcUYxYz7MxDiEN3YdOxZ1OWJfaNOGjjTRxfL
VXhtYu6zZdVXpAx5nQa9AjIiK7HPtNs32HDA9/rnNqRsYhr/d2zrbrcI9peaMf5Oed2uM+dbYCOs
mzL6JDxIUSySv4NFvsIyRSlskRT9kj2jb2IJeoPjEumGvIxh6uHwPgzIQok9seg4wEs4qcmqe/kW
i1Gwz5rVtqh6Apy68jNzXHLM7S/Zxr/i+EIdRWRwCOqQ5CJhMogDnL4U1kUr3gBHPk2mz5lsoHCN
TfFrjoeTVX0PfB7sbHjqGUvxmdv62NerMNpbnD1DepajSToguFZEuPTdndA26RYeqC0lpz/8JHb9
5DuGLCLGbBDnxiGcoq+TI7FdEYHV424Q/FRV64gUkeTY93w6fkULWceXcZVCYcJEoUDCO2lSB4sh
LYGFd9Zq3DWZhNmZAvMWhI/mQInWJL9lT5FIfiApD574RuR/9OoEeRs/wAgh8fQCYPsaNwA2yoLO
kGrwCS6GoRnXk6sYLVn2AZSBlQugsy3YeeW4uFukdyH08XV1aTXyUv3kdzXhKU5DvQdFwMpYVax0
0fMdkftcjZacHBFYv3AyTvsMY+wcE1CU1/JhmkIrKvuFup2EvCgei6+RWdU2KZiXEYu5tdpV1bUC
jA04ExttobM26/odP4d5DtilmBOhYj2l6s7pZXnH7H8RhK1oXX3W5mif2L9IJFqgBFCEz+wjvJzI
3dY7F9LUd52tuzPZXgcfUeydHcM3KLW5GknWf80hGUbrRXscdFqetdGU5//+9EEBLc8D3Qd0Gv72
5wuvpGN+L7xtbdRg3l65sOnFFg/aX268VqWRf/Tk3IIbrownI8YbOZCofef7RNEsdctyg7nqWHsz
BwDn52rzfRpZP0Uql8a7qfV7YojkG7sOA/IlweGp1KOtwWGZWmAYpox08k69ljRl2yxs+wez6YpD
wq/F3IkrHJJOzK+buQcCE6EwpBbrgY4hyNJkNrI2e7oEdff/vmRKTZefv0uGC2vI4Pzzb1kVPFeI
2Q//59t//tHty+As2+v//l8CjvULdmrs4nOo8eh1PPiQN5QsRy9U8zDJ/v8Xq/dAzATl0RG5uAxD
YP/3xVv/U+cqRytKv8dE9q0Yicj6+fuf703GJGDWHoTvcqhtVFj949zibDTEQ2iwRYnr+RTATjj0
JbBFcKETH+kC3EoHNG4QDSV9EUd/ASc3JgPBslneL4t7TpvcO3em/RU6XHkpCpWzpGFF6Aen81y1
TMhyvCPbmsxiF/wUgS7I6VcLATln5fnnT9Z/joJw6wNqOgKf0mdpCX2e8Recf/6zaLv8yHgWyFih
z+P6HU3Is9tfyP/KfD1xJkvWFZXiuJjQrQQxPruc1ePsPc4xng4kZBI/kq0vo/4m+D6+LF233kOE
gAleSFjdNZWGfRekYJ5hV0An0rrZDRha8SP1xnkxpQHSVQvj/N+Xdd/f2am5gaYfn4sxN/770iSa
IUHRIzrF6MR8j83Mz7eo9VvMVbK1kMcbChcyNy5ICqMfuV4ErEYein4+LYxbzi4B7dUkqks5QmHs
+6thftem1Z7TwmBJ5yHesib/jEqOs7dDmx5bSXvVPGdPpVH+D0fnsdw4sgXRL0IEvNnSe4qiKLdB
yLTgUQWPwtfPwWwm3pjXrZaIwq28mSc3gtj/AZcbagLLc6G+yBX3GxX/X7XS4m+ZDNY5wYLVS8y2
BM1AGwPeJGl+NnSfzfEeHHZC5oTeg5BAjxuafKfdI3raAIof7KfbVyvbNayVHDKilB6KqW5ML0hr
eFSd5os5Vz9TaBU0CO/xGH9yUvhLdKXgmHBFiiS+1VEqsCkWhRESpBCNFMkyGxys2PiRV7btzgkR
enAbc23rIDlkDlzCUDXCRa0vxpZS9MZBhGO/f/RElRx16pCXMb4cw1+KWvB2rKCEzvRJH/sedlIi
5F1+p1tXm2YCpztupNFxHaCcDynXH5Z8iRRt/BNhUO7dAei1xL9l11SsifaBvHRiHgHZDZsmxIa6
immyhDM9jWsRPpLA+UiLcCfK6r2yjhX1HKObQauifqPkYsdVXdvAKVv06b845AoHibHksgsbIvgs
h2rXSucwSmIVVknAa7TDUwG0PWoS81RoKfujINzLpgQ4RKaye+Gc63WErm546izzl01lt2KS37JA
jnlWy24JSeThGXDnidLwFbJykDW9kxGTZ83iqfK9lVGW9GC39yAKvoB2Z2uvSq5oJBGZlo8i8UP6
7ZKl1MBctsM2yIpu7iPbJvzUsSE4Nwe7eyyig2iDS2zRJ4uhkGlBrIJ+gAcsCNXJ1l3VcX6rrPbi
99ZfzBGHXg+yTk9QrqByU+mu77B7SljivnDLZRQUz6rsnW0r1KZxkufGnQXpwl8nVnhOR2muTP/A
i+LSVc1dE0G/MBsQd4V5I+DwarrO3Z8L5+YuADRCBkTSgz2pZV6j+CI1KkNi2s6nCI6fhCBMTGw9
+N85l0koKrYs3ty59RyTtIfEGZfEslTbQ4IM/0QAQtY2WRgxFeX+uyyqt0BL34ByYUmk2pehoTWs
O8RX3nT5T8rPkbWU9Y4THKFtYMA3oRUvRhP2/Wj7t3TgFytbjE1WD18IdrG2zua35igJwFsOghte
iCYqbtLrfxi6rYX+ZmQWFnLqLKNBz7YZWkSog5lQKa/YnvIbO/8R7JCyLP4bpjjYF6LZtFr4Mgmo
vIW97ljBnokXCChw+7wqd17rvVGHxtYg4nLRhIwpCjHQH367dKLoIUCeDMXVgAmJa5ucQxLe2PhU
XFTIswuNJbxLhkYDqsQAZ1g0JTr7KsJuXxfhJTRb6m7xN24tmz2Bz/IshTHWx2ACxtRlp6ixlcZJ
x5JRq/sPerH4DJhLt7RhjCX2uhjSK+Z9EKb6l96CkmkD8ydOsH3VmOzAhUwsOB37PaACFYkGfCvl
wmu7FL+21WlrnX5s6XIyAWQqYHWVH6beQcJ1D3UnQF0W3DVr65n4Ng7IHH60zbyXtWrj+0QQ/an/
xpd+wrw+zGWiJKKAL+ZF5AAhBO3S4EKuCgcG8dT8dJP+wwYjWsdtgNbDso8tM1O24jLH+nTJSpz/
0bO0MOMmXlpF9F7DsO1GahOlaWMWLNSH6t1nG5WWy0lx6FMck0FYMAANAUbEMceHPLU/QjT5YfDC
S821PCSpug+LFsTPFKwzfjUWYNNnOSJdF1MxIPv5NxyHMP0GeSUVOqzyoPw2eXvyY+AbWhvMPY7B
myLTX11/Iq3mGa9x1az1Nrq0gXzpDc3dZOI0WEG07WooOhiv1onbcLXA2FZ320kI9F7J/hKROklG
dovm3iYwY0fNs6vuetce3Tz7xd2H66bA7NkOD3YE+zKFmjEaT3ml6mUyIzLtwqNBcrJ2Vi++PCgQ
rhNtlLWLzOFctlP0BBEf4J/pAR5COoKHT+6KwlrGuNi2r1bEKkH66zFKD1U512GP4S4z/HGTBTgD
ioH9LEA0GsLghUJ8PU8NPK62BFngDhUOGq9Z5iaWxCmdDl6I0VAmQDZ0YlBDnLxiMoXcpML0gAtj
pzfmrcmuAKTqBwHm8Q50A2yOP3FaQxoRQxxjlKc1FHyQpTvlBngE8NdWPxs4UrnbQcCu8upWJkFx
DSQXTautoal1Kypw6FZXgc/ys+z3veBQ92REgzi5a1JbwfX/v9SfLDu8ZUtyugqEcZr6GGN1BfzG
CqR+Ta0It6sfI2eRjBdh9xx+kTc+tjllNE7h8K2bQjQlfphFpC9T647Fga1MziwYtt6pZJYI510/
rSZ49tNyWBr0JhDkYB40NNKYIRCDcfiMEns81VKCnqzZ0PBt2xbktvFt4E7BN8D2K38B6qafwI+z
8U2HHTongAY7pLG+Pw0M9nB6TQYxS21qSuR8vgRb6OgAJaKlbZbdUx43uDnDjofLSNe9q7qn//+5
F9EYI80W2S/onshkN6vYxcSUx0RKIgrjN6F2BaCdPKnSj2/D/BfE6FNc0Ylu1q5/mYeNUpXJTYtI
S/ICY5aa/1bOf+HKXrN9ppd47ClVNlUgNv//287IwlVLtzUXQ/47Hm+sQeHYoFa60bGX+S2YsDk4
FNG6CZcmZDwXDUwlPKI5OjfjNg6S1HUDHlRjX4TmoYr7Rxd5lJ+QF1qx0Hh2eCZ2phq12Xfj4eVI
V/5UoZO09C1wvjxCAQKSJBWszTp6rWe/eDe4lJSuWCj4l1oIrG9JfAgeNeR3Jiz7XfbEzYNibgZx
/JMh/zXQodYhGaUVm4jhYZrQam3t5f+/GehkGdkTL2uZVbtUN8ZHDck0wHty///v8jbaeKMTbmMb
02GdeSMOejvGx+Jc0sC3rvEky4e0tX9OVdTn//9u6gKTji8Zby0zfrbtXjx4KjhRdfSgOk7Fw7SU
jfOqH7f//1t9VMtJH7yVp4kEGrcvHnxa+q3AmIn/TcqHHvrJPlGuNVusSUC6jD8ONs9DZkAggfAt
H4U/Kj4VrENU6sEqxGX42mRpdeyjhrjI4J/ZTmVXrpdgxuPsome1Q/TC2Jg+7vvM4UU7cnMyLM72
kRnox3Xxoh27vBSfAHsOwFZZghRldnXKKVyrPEAYsIdj1XrqVNWdBR3Ep4llqj9AthCSTNxlNdBS
UFLxuesdpeFTa180kWtPggfW4r+uQs1/zQUYpYzb1UCAYMcVD6whJfWLliosFvLqXljUrIbDG9xy
3IJ+ytzFZx9PzlaRSGAlhb4HU4ZsjfXT5EO3JgLBtW52LESs9Lcy8iy6VDFWgJDFoBvlLBCwt1R2
UO3byN+0bbLGymgiDYfROomZWz3AA6rpn0rJOr+x/HDNQUqr7kXE5ZtpZjbSiH9nk8kgWFq8TQyo
GTAKxBar/DmbxnpFTeAt9oh96tQvFnOfpFkNvxmlzQMLvb5OeSzbeB48IWeW3O8Cj9go79QQuiFD
C68t8RdO6kqvu72mAuMV/B/GW9yRZegwb4WzQdggjd6M7XtmtXdN8uGuoIbR8Rafeu8S2hXgXfYd
dj+SvzgKQZYg5EY2s4t/Ms4vx+ZpCgYW8Moi/1o3gmWD5YA1tbU1pwrvkUDdba4x7TjMHhe4Sj32
XG465qUYBw8iJQJk7Ih1PLBHcL0zCfevSGqw6QK2f4bjPpujezM0AUbUdb4HH05bHGqrFP4GdAVj
n4u4x3LRGtv5bUgxZr3VPsDChrvBcX7YECNDFx0ctsjY+oMBSGwkGwyojZ9lYn/GPhxIKQx8FMSa
jIhbcpmUMRUQ1T1jKCxsCApc23a5YDrXQjZHXtDrnDb4oC12X1NuPOEDYOUT1KwXSYcOiQeZk+yF
KSTjWubemnomWZBPrmkvRLJCvG9Dbw3ECfCqHANiSMRkHV0DV4IZLUEU8qX6y5llc8u/1gBMY4sL
ohcCs4zsnl1m9VPJlI+v1lJjYnOJyjONzxvWwIQbtgc8sjUrjv2EiRL1En/SLcrybIU0/B1PbrA2
MY0zAUB8F8UTg/xLVoHhtAKkJymGJycIFpisxFpVOhfMgFxICYqqA5ijt8ZPFZrvYeQNWy0n70W5
MuuIYVr2RTEey4T2MZd3UezRnkuJwXNr4WqnkVOs+qRFa7KfpN396UH43WTaL6iBWM3uyZi1dWH0
52zQ31OH+UlFGhW85qUrYeuiqMcw2hDtR7DAyTDsrNoe1lb+M01pvkSnWgX+8BdP6xQm/jKPzwM/
jj1fEFpY8SWbZCfj+j2I/WHv83kHK3nx+a0WbUGbFhbxqU4+6j58pIHz6JraWKelvOK+vozh+Msq
o97VrsmWMvlOOIb2Iy2JicDtFuY49fkuoY621VVPogfkifVkdqx/g3cApJvR6Y6N4LTxzYHaV2vF
y8XecrzA9157pJN2iMcvNOw1Opf8zBLae0esIgIWgkkdKEM+egvvNUvpZmcriH6NMzIpjORCFAfM
tOJK29pPQNGASDC36lOKIcDlmCvMfkncAYnMX+YSEJyXTrz1JjYFiAEr25KUHxW8ICMGFIEtnAvs
rvIKJrPCeQpnbk2mvKsZEQ2x+NkDhTePQTxSBRImmNxZjifw8FeqnRw+uP7bNJD8xqd/lTYQRROH
AWK6Yg4DlbUG8YIrLdU3PBXYoVHLPidjYK61r5Q9vbX0iUQDDh40GUIZeO7ZsdVrCzLEIKS2dBJk
K8ePMdNqEvBxxi0NfnGtEGiy9CrICux8/l8lJQE+FgUi3ESLU2RgGDnb3Mx4wwnaVQuEf2rmjkWL
MSNH7N5wQT2rkpSyjN0UbSh/0yP5HrvONcvUXSQt1N4wfShVOKtMeO827wTVTI+0mWYtZqBIwGPX
Vif6zdO9+zQIrjLJ7A/HzthNVMI4mTzWZvtKUpHkLR3CcVJTFYCXHfackGubRAkypU0yH1MAkySF
liWtIG70x2YF/dt1kQwnStEN/ZvVWtlEAlxahB2vGnd+rIFlcF68JAxW7uDDOgcloRID+mHh7/M+
wvrA5F4Y4HPAmOIDx/zjeOwYmQ2WtCPhirD0e9j7L2weLkWgaBDLgz2yLV+u6raGZj6KPv6X61W4
JlU2sYBvteEpD+wbYyhaW9YiRpb/zJa+G+sXj+d3kkZXb2zQoqeCpI9GVT1zGrr5p1XH7sYnX4jZ
3yAvCPuqncp7humHo+QUltrVdMJjmrcfTkafpdtzJYuKz9FFaZK2ueoBCzMz9hve1ljLIhtnneae
KT1B3ZAEqqe0OqlIjNs5wLaWF8/lO5PPrBtXWf8o6ZnraQa+bI2WbthsS6gxODi7AFhK221gCLHq
m4MjBUxuAFcfXsKThtIQEybmPdgBzQi68ifvs3+1wcchMt4Ima0KKsxhCjC9WEieme+PS2sQn7AD
kAbH+p7a8d7unhKsUWx88Aq5sEfahj+N0UQvqgCLyorlJfNJdOQBGXQD2ypiiE/bZZE5R7/Ovjl4
V67OApnq+INZIxJxNzpAbz5nQTvuZCvvjd69uH23JEj/0lvPupxGSqgI3wdG8aAx5hCZzrcW+8ex
5Q2hNYRIq4Y+Vrc71yEX/SH3VhBkT22L9GNb+4bX9o6V67GnRpx3uLn1XIBCA16Uvlq0DA0SQwFP
eXvtuTRtB5h/YcnDOSb6dfKdZkWwj/bA+DOr2pNNyRlvSBRSw3xrO/Pkl1GNgjTL/HbHQRPTgPIn
Sl4fgaRoQtiOuasLzHZzjqEZUFght3F4omAaFjOMaeczaA0M34qd+SUJItitu2wYvgJKirjnYSsQ
CrznFIM51kB3jsW2SCcWwsOn0XDmCmwRZgBijdCm2ZyVzZfAvVXjCKtoCbnETlOgAyUfXjeNR1cL
btip7hm+t3UQxFSXulRzU9aVpz7mPM5Cof9Vht1vacEih5Y8BVb9RkqFiq2Ryjs/+GpRF2lu0eUt
qF5al5KFMWVXhKDuOT+Vw+3ftPQTpaoDj6tpfUbQtNjJ8DbmT7srHRhYNop6kyE6tzUcvCpM95xC
QFLC9yBKk3WdcE4oDbKXE+us0IUE9+pna73C/2S6HyP19igaOT8ycBdiprJov2GiM7yKbKVCDTdo
0x3UfDdycKT4A9MPH5UXx2S0a3rjC/VwahxUU/tdyf7Hiuo9LoJrYhobPUs+c/QNv4PQmgZostkA
NPDLaLH5hD0cJ4+BakrMn46zu0xt0K+++Sqc/qtQnNhakXIDaH+pxSX/iiSe1W+xHp7xu7/SO80Y
mxpviJq/GOENN/91R1yFU1V/K4GZzBKUdNQTKHULpFw1NvnK1h3MbrSPTGG4zitrSzoNn60mt6zf
1//vWfISZY7zRLemD3Arx6glb6wq9wsq6zp2g1c/6l9cnmKv1nMcTb/gbMAVTgB1Uo4wXaRU7zl/
V2TNM8CVrV8i/DZgE6g9X5Dnw4vupKegByrthOkad4WO4O0hXhNr4KeOWY5mN5keZNR2h8a7OXkS
rKpS+6Qkb9gh9STjdFRVMwEdAUhtRu1NZt436vrVsv1xNU31TTnyHObZ3XGByesxdYTqVVfhyvB0
d0WP5quXc9uAXB5EqLA4JuHnkOp0K//ToBRohWgbw3zhfLIwo5Cp/iRLR1a8tb6sCBuC5mMSS4m7
d3G31CPuNhkquuuYr3XayB0FUAkOKwq73IoYLlryWk04x3yAGokDuNiTiKmWN3zmXb1XBdOJHzYf
dhsDq7f+JZP5gJ7prp0C1kdsPzeBeiFbujX0/gFcsTuzTqCmHOtb18QPUdOuoBn4HqqbU1HsKlAb
u8BfxeYTZR2vchh3TjI7PpsgWPlUwo3F1xjId4xMBZgO7YjV4rdFPT+05IrwvHNXaHMdw3TInlwS
tvNZlqcdpgAIf+eJeOqiMTlt3LDA6VEXu9Sm4gcEH1JDifm2//Cy+LvDxrDsnVxSt4d3S0UnL6O2
xGCnOdiXrkM8d1MP5O1IY2lF+ZiKQemJd8COZOtIcizn3831os+A8cQtEyIxkNnGhnVN4SAy5DEd
NTFXiYVV1Q9yYPtemfG2NjL8jxlF2Wn1b4wI/FuDxItHZS6AQAop9lWLvYtvEKHU5zaLGX/hTEs+
9KVffch87vZMySS40P+4G+aHLMv/AnAP5O29F5PdVAdbnfieszEh+DMEkF4U9W2Ko0NlRjtoVUvK
rc5aCnWyrms2O477qatpn2TlczYNcpt68a8+Yd1iM8cwIl/HJnZxzOXOyu6CY2TDy6Sk5O6F4QuD
OiOpbkiYA9QulLvJ8EO6dbNkhV2QETKa2hXdzwenbk6RzkAD8cLYWhbaKu/FhGoAEII0vNW5cbWS
CmRQ531CAo2PfjHwFfpYF+Xwz6/kT+UKBVI/XkFGY4EGynLVdxmf9bRZw5D60KMh29aNgbkomTAb
phwOqVVykZ3KVSzN+qBHjCcd9AqdLIHT0PQJEJNuH/rFmlnwv3YaXpu8IIZpWd3ZwcJeDER8WyR1
4nnuS6J/Qexy+b+o9dCFZBp6PH0eVAQh2G50I40QPfVSvjfZlxx9XidljTt91WU10l7X3nEk3QJ7
PA7lrmuIRwxFG/CfxP4TQ6jMWEyB2IvqXD8oV3sPBt3G50flVxh+mDWQlFGMSF/WA91v7iQHGZza
XbP3fZxG8jA2kgVymo9bEZrdqbfOhYbPph39eBOTd68nnW9uykjvW4dubLhxwx/x3LeeyDN5pYhK
WKOIyT5zT6bNWV8ZXUo8jVRG3gfE0DP7LRUR/ix5zDtf/lqD88zdtbra+CXZGrDUdQMWckpL924U
HLSI3LBh4MxuUwgn0PnN+S4TrQztLywwnCT1kaWb2Al+MkM9XQdvdFft+GInHfYgHhR/0o+DReRQ
Hy42qfpDOKqTZk4uaCH7TroQ1b7TcJWihDgRPBRV4oV1vC0mCPqHX/UUIrCW6pdQKHhtUfrmxv5W
gHfBtww0qXdAkKSVuxqZeFCNsl/Xs+otq3fZTlgpSGLGnjrWWU9SOIEwY03WZuzQ2WyvvU8BH48s
Hl61mpd2bPXs8+hp57j7M7k2Qfg3A0T3n2K2UiKchzsz6bh7Vb+NmM2VPTBmtRtOnhVcfRXQHxQU
oI7S6gcAznL0dO5vPls6zSRQW6tz7xrewWgzuddbQCOiy9a7oKlDWmJnBR7kFJJ5tdJLdrmh84Mc
DonnRxutYIVN3V3YTf6AwZRdc4v8uPpp3K7nVhvV66rWNqFKxQk958vqdPKuDXiKsKZscOiPXFs5
YQdqdAf9Lio0Abfr1IILJL1EbD65MKrFSBXZTLSAtUOCFRXupfRIZmq3OgDPE04526E0eOq5yegl
togWfASq+CvwHub+2oeLzYPON41mKY3SoFAUb2ldRHTP0DCkiE9SDRl8YFR9mkbjaHbZ3s4UNiEc
TtDFHHRZ/NM+9uC91uH3T12e3WltJOwo0dtqJq7hoHybzuYM5qYU6xLx7GRAHlpNKWmjnsPtXA/R
S6nD71CVvUe/KbeG08KCih0ASpHE2h/QbYmtXuJ/WNKYhdt2Xn1gnEu6s7CJiKv+L2uSp4r0+rJX
HhaZLHtpfWa/JNtnNtEq4bViU5Gi1AlkrnWIU8h65MzoJyur40RZyoje4IQzDKx5GKb1U6fakdXc
KvLsm8TwvEl9cgD0Z8XRp4e+3eTJV5+xyAQ6ceEnegyLLNwXFXvtiOXngO9jlWo11sYhX5URa9Oa
A1Cf+JyZegmMyal/eVuYuvuL9btap+bG1LCKReFG5TwfEcwBjh6b9PR4jjEmwHBSwINoVxXt0XGn
72QoLMa+lRHkd3znsKnaepNm5sMlfYGmk/04MXHfoQKkalk8fC5Ut7U7/7Rl+84f2udUrWmQ1P2b
HZqfU1A+7OFnatRXk+bdQebia6Qib0zJ8cNtSM3xjKurW/Mm+qg9/6QP6iOxSAPiWiDQBbiT65v+
W7DaXWI9h2qrzbNe171lBbuBYN7Fj69Z5JUg48RSdgD90wG9kojXvezTN1rCsFP4W1Z2D42vFhg9
jcQTIxR/CszumnFpYu1CFGXNjQoPV+3ruN8XIlLxjgLhaZFyPnit8cH+d+SIAS4xcTlfZgincWdG
Swhjz6kaLd46GAK6rPr2MjzIvereNQtep907PPi9t8naYe4dwU3CAUt7RF3tDAhM60l3D2Zh8Hvy
lDLWjEcdGwVyewhv3uW5KIV9CocfqVE6SxnePNOzMbbTf3RQfsRURi9cvK08DATFCmEjV/bTthqw
5qJxsftt24/RATljYgBfWo75pYaGImfk0ynqFrpvqhXnUEuvz9lwvCcjofnPn0tjXT7lVhJvmplQ
oJfPoyi4NiSpvqxqHxU3+s0D47ciFLSwx4IXbOMQR2trXA3A1nBokc+pZ3sLWw5D3v3UfJaV9yaA
NjDrZewfRz5NZjBLwqJh0VWE75HJmcafK4tqxaQ++Iv6qUBix/0X8obsuSWRc11EilCeabn7sVEn
WwBxtM9jSsrMwFa2MPRM36m24iwrgDWnGUMd4VX+0TQdW1akehzjfPTd+eJLk16Rk3zFjUHgAFMN
o+ZSt7MbG71prTHpLFvrMgRazyZOkmzs9J9dFATl2ksh1EvXOJNHpKNW9GwwLPdEgaDYetK9JIKP
LWQfcy/dnh+LPtdVVix/Rtb5MkHakzqDmRZE4Q6/NkAMQ/9rRte/NiTCF7H1rHLGpwhdeyLntilL
SnsJ8bSa/cLHB5uxKX8DtjYs6CfG6rk7M3HTp4BxA8vkVzZmWz0l7VBRO9OPK07qfjnQKsjtg02G
5IlCqzuXibX3lGFuBre5G5F28Ht9DWpoNcLccPJnj0Q6pqP020rpckod+RxlpG5GrzCXJbkVObR8
PiT9SFSmW9NvR7sa6CdcIXkfb/tAbJUqaUGs+j+r5pR08xRYAJ9YpyJAmdLNbVUcZs3g7Pt6eE9T
+QZy7NPOqo/I26aKWK1ojLudZzYZx/acpdBWAABc4pgAWqO4XzXhsElj01lFd5Ure+1IhVHOiJ6M
GqxwmH2kYcW01fGWorKHMT/AXiwmIH3YiL9Hn618NVk3WZtMrFlLO0Se30TA8N+Q01oRGOBdzhJ/
5WB7JUyHHIca/+uMRHcr1r249fNVGOa/qSu/pLnNXZPggc5Lx/PVNrRpiyqwnXALUZAjmuEZw2/N
U5R3kIrw1gMvj7mCp6xK9EYkC0xwy9ZBLYdNzU742jU2CEfpMEzUxqVr3SeLX5Pogo4UjViWR+Tp
TJExbxpbOAy0nQ3dL1uT51HKG2gOcMzp3eBNtQlJ2aJIA3W0MjM+cOnGAkVGIMdpxXt72SpcSNag
ZoCef6iyki+pL8nr4n8zuL63FCaFs4eILx2Ed56x0owKHIvu4ELgrAy+lXWfbo1GPqZG7ocGR1VA
DwozZSH42OeMIZQJbQmnQ4gZu5MJn5yFWTOZ0zryCUlbukXnpFvwrBmddsy19GD4Sb4ZsMwsM7gW
a53fa6WF2WNAGd2LtHxFXqh3gbF3XAQD9up0PlBpacXao210JFbbQfsy7He3ql7tyNbZz3Hi5uiD
siNxNpZNtsBS98Fm4ynmTlMzQ7Ll0Wtue/J/f4lJ0nZhldG0mRpTsl3FjKaU2XGL98FmyfyvnTUc
MaJwjTEHgh4U/wbDtEmrmXf9NAKEXtPqka98my77GkRhSRp2HY+c1AYKvm3BrMIIPO06V+dV0Vi3
QnnIrU06siQA7hwC4dP5l1Qv7PrajZdGPBoLu4jOKnLY3418znoiLbkWJIQzivlAwXzNE/H/BokL
vTY3NhTLpsNaHJgVUSAsJA7HW4GXPbd4CwVF/T6CPJD0eSp2nRR+ukkgn0aoM2vDt0Oe8c04n85N
57awiLo97wiHKhEi6tAoMPb4WCf7+kV26s3TQX3GOrnqllMegYg+LLP4iPuXevJh30WvUTDcqaj5
hUM4h6gtY+lFvFAq/cfq2jffwbAQGubfWBDLdwYjXLL/gIzYMF06EWqk28AErKJiyfGASsiDdZe6
h0WGUTqOKWONUYW4CbBMDdk0ifCzrpofyicPwGb2TUkomjZBod0bDiqYHKA6CN0PxRsm7kXi9Vub
URNtScc4jN7cTt9wWR8p5V8tm2g+kXswUfhFNLiUvNGEcStDkOjRlKzzaHzLoxTwV6xXi/yniuq7
PaiHI41zSknM4rXxWhqvwbrYhnkVXvc8OKCErX7PamJX+sVuasaDG2PZVN5vkCWveuc9RMGxGenY
Qy0ehPQXiYifdsDCoCpbridcP2BWZr3HWwPwJBS9CDrS//+ALnVoa0b6ruWMIZOzGUGCjio/6T0W
Uc228diVHkY39GaF9TixYICSrmZZxbvCmWhYEvnNwlyX26xsIvs96klfNflzRYSA5cGyZ8PQGekJ
YZ6UlDeekqy9hDTV1TLewSrea2lzDSJzb7bI+uQYpvQtZc1gJsA5reQMZYHhYJZL2MhnNKqBI6ne
Yi15DafxqfE2UzXsMymf/HHYCEfs4yRdJTPiwopOdQffka457llanHyOE0N5j2EQ5wnp3+wTPMfL
4EZPgPKJmezC2HjKvOiWdlvGcWwrQ/tsed3Bj/yH6NG9JNkOUzziTtAdK2GC8Ui4iuCMV1PzGGRb
VYNim1K5dCpqD+Kc06ChaaZxB/i49bjN2/TS9zVk4wnVSv/UmWpj1B9YoAcPomM6cvqCr+JJFemP
cP5ZuU5TLyJQ0de/tg9vtrKyjq5fcs7oh2kpGGdTgnBFYcW72c/LBZTUWQoVDrbCssMx0vaAK8f8
lU/AKfMI5oUvlcweOnjIOLeeYsqeXKP4rDowmcDQCc3Y+4rl7qDy98b5MMrih3093W6helIZJ67B
4zjburXwB4gDOIwM1c4qdHjYzdYJ5qVBxYc6fZZ8SnnE1aI0xTtgy52tilMxcKoktvpBNn7JKHLV
VH2B+0g3nMLuAKqU1J690uuyINoHeM8uvVXvRRdqYaFAluQ96pjvgxov+SStbYfpcJE5sz/YOA8m
MH8l/3l0DSvdvmtZ8Nx31jOJIFT5vPutSHMr8B2RgEAPt2UxlfoNSNSrMbeuS0QLSrGWiUdjWrbN
C0Nfs7A71EH9r7a1P1JxOy7PoMNzD/ieo51Kl9tFZwhr4YfdBRWRKw4VfRj4ScJgUEjzfhVkw3sz
V1dHkf1XZgT6fYWpbzjiTMTyPRMLfH65zoHcpUJ8dk3BbR+mzQKWXyYVDPH4yvZTLYW/LQ2utklN
kwDqhtCKRzV0Kz7sdOOKZN8F4yHKPOIQI3B4gzJKV8zQEsVmV5I8QU5ImA+c+MdsjH+pTTKyS7NX
LJ0bMw94c9dQEXWSce1U71n5n21R3xkkvooibXeuzq4fRhWFKtm7NcENLwvMt3J8x6VyzbVdbXJd
ktnwxOX5S9OMhlu4Qt33TimSOXE1e4EqHi3CfNo6mcVcZgO3A0QhbBzLzOX7uefPjDl3LBXfrDzY
loP3kQ/Oze30D8mCakUIOdLsS+83f1lP8aHAHlw66ifIrL3kQ6h3fwn1fZxv46X8rF6Mhit0xHrP
6cRLHoxvrbK/vSR5Th39XtIyyCBOQYdXvVI9ffQsMukBVLqIHoHe0dYuN5XILg8p6rSH/opaCNu5
nP643j1bvj0sUdUD3d2yw6BnfZsCDuwhVCznPzU9s/nWlzpb8vhoZ9OFRc7FLKo117oDHtgZu/Vb
18wLZFUG6tm5CTvYo5daGV4KABE56y5LUTc5bT27OI28shR5bH6o61Eff7gmYoBlrDdKDo4csthy
mIKnyYcHIAAw2QBOxHQN/uPovLYTR6Io+kVaq5RVr2Qw2GBjwH7RcmhLpZzT18/WvM5MT9sgVd1w
zj61eY1051P5ccxhNP7iwqkXQ4UqzcABQXNzqPsJsDsImKjmuRoKWMSE92XMZRFlvzmhQJuHc29o
t0HfXkhu7yC55ltGL1ePL3MysteeCT1uaeICLfT/UZetkPM2yHAcikFXwolRtJlBP6wIxYzXTpt+
Y+pZl0m3pcMlENVdcK2sWcJJboo0fRnyL5SnqnPKjSy8aK0s3nvHC266kbzEuYYtycZ0OsEkwaNF
mvr0ErAlZtN2Bb7ISwzfyEmqO5Fyfy0xrzRKJJDr09ptaOIj9GSLuqFO+kItCW9XtQaSjZAQKvOd
/I5ZY0VP5TRzEeQfDJO4bMZiQ3oobB33dcKBBb56MaXTQnQExCiieaiH6Suokxikhf8yXThLuyou
I/ygVVHxRHt89whqVwa3+yoDYwiX1Vg7YX5VdXCKJnnquj3xZPe0a7dG3p37YHgKynSHVq0iOGsb
oVNLWv+L/qrQrXDpDwRBeMGnpik2CTAMS4wTi5AIrbERa2gSe0vrCLbT2IhCBcbEzKteoBkhLm6r
NBIWjFFfD+yQpqjrATU2OJWiuGXOUG5b1H2Vkx51z9WXfUq0gaSJxioMO5xZYlP+c/LoZFX6yYwZ
ME69/jRwPrWuuY4b8F2I/rR2h2QbET2pxUnMmikvoZo3zqcWe4gRINXmRfiU1Q1ATR01Qt3e+4pv
s4wyRC4nQM60c9T3i9h4tTyct1mUHsy6waZ36TjXJvJtF4YX/s3v4Ji3l7Bjnk01fxvi/hRVGgnf
FjSa4LOX1sF3iquf2U8FMIGVMCbktoD4S9qSY89idyWb4px7+letIWksWaW1VoclKD9NLI8sgY9W
AJ5ILX75rPjXW79ZYt4Kx623ieZeKcOzSjpLl85+oQbM71G1HyzW7BYmTK1ui0XTpjygHWiyEZU/
9U3Bh67bGAYyMuPHkPRfhRVfjN0941RbgJ/l30vM+XNiFi78bGGk1s2iutMaFsm074uWvrLLxRvb
6Z1ie0u2yMMaEHUHJIBMrv1Q2J1b7oo1QQOEKZCWYTA2xzy26NIGqqY8TkN3tfsJb0Lib3KsdpaM
oJMD8HP5Uqzi/y3XSgXnHmOqCr+Z5JsLOUIfaalyWdv94QG7Bhr5qrA7CT+HLK+8lVVCjhOABwMb
GUHRYhOD1lxZ9sUTlKKUApD7WsR9QLKtiFRXicRlGZ7ExDWuGT6GIQAczHPecIZdBEZ85pTf3SQv
NgYgTqCyRdVyTtQ/5ErxUtTaaXSH55DEIV1tWn1YB9rwRw1V7NuAabl+IyTz3trqR1TOthVyOzSs
MjVzBTF7uFaBfeb/o639HHBy4gSHALW00E3y3GxyPHTRnP2nWhQfmsUkKs0x7XXNtciRJOt2/lU1
3a4xYT0ELeVHTao5HCaBN+Ac2dWz4Lrd2Kb3mzUWVnLnSGoAK35Gzpi88o1qKCQMbT82Hh5taWya
gewcxgvuIH+mlILG+c0U7MRZwRnrLBKTrDg6Ifg1AXo/EMUJRtjZi/ybAJnWyOnNbu1x3RrRq1WW
QNLdHY0gmYVp8Eliw4NsdIJTvKWHmq7wLNh4LHLYPmlXXUy/eNSwrhU7JlVAZLvukiq1FyVFSCwp
ZRKcmzXLjBrgeuAe2To845eMDmnkvxukqy7FyBANrhSC8R/RBn+1xL3fqB1YKNYuhG4WeHmuNhwv
P0TJwJZkTYN3SCAMme5T2ZoXkbctc0sCRDyNNKmKRLac0Xyi16fCDCn+WG5FIF0XLSsSnmRvzXmd
QiTE4O0506Egh3DSkDk4ej/sUVhjKcpQakW9+ayN5q21s5ENOTYdX0euqp/tqaM6d547n1QNxNVu
P/5K5gergERIZ84UE+5wKkDJ9fgnhFfe8Qrc8qm4FAkNOpGi/8BrnYceqWpDyBlakJTaHoMZsmw2
p321lLW2rVt5RHa6BMFCblTIPiDh2hfjYaKbRKmII91s603l9iej/oyDOcvW1C8JqZqNLpizTuvK
f8NfDrm2ZVJlj7ieXEIRAs0z16FZ6ItKkgAcVedOheeqMpnXU1FRmfy4eNaN2dRTu0RVA9og2udK
dP3ZJpk+1uXNCNak7b0ZyicHBsrdpG5jIa/Yv/Gi0Lrp9XDW/PxiymTbwYoGNqY09e6rW+UmFyuv
b1ba/iUkZGA7UzpwRG7yfRIHsDre+jo61320Li166ZBEClLVz4ARY2xe3MPzC4fFGiAKIr0i9X/1
9F8hQDznPVPboWQhnSb4HaJv1YUbR4seaUFyREfgwMYrPpy2+i6Kadn0kCriStwC2znzSsyEHSa/
qtRRvLpw1eRZEJu5qosATUPePsAXMC/WjXtZBlczSbZC9BtlyN/aSplfxMMpZ8AjLf8lSY1Hh+AM
qNM6kWrjAgpFn82idzY2VlH7O2n9CpLLSEID/iz0vgD/ZUf3bFW3Ws++RPaZeiTRBS4dbUWhzexr
loCsMUz+YXzZoG9DYxXqwzKqz9Rq0y6gUya5+mXw/FcviBGmFwT2ifqj1+09qgqumopiz67TY9+b
hwRmIDxs+W5qEn8676oq8TyI7Cd3pps9XgqgCL47HHzLctezcDIyyz+F4SgZ5U+WiG+Qmt9YuTe4
Wh4jWgMMgzyTiBjf7ap8LznXyd3+HBr/Ymkh45KQjaFFgJDThz+aPpLoAHylvbpF+833g7ipWcIL
xFzuw2Bu8pTJGsK4UKQb3eu46Xuay250ttzqR30CC6L+gsopFrYZ3OpuT9m4VXoNU52lBJ/lHPzQ
Z+vcEH8hzZFRRsB95smdeS9qsByDWQXLybZ2pv9EIMm3a5B0QxBuGPlfnvTvxEodMGMsOR0x2KDq
04V4kInJrM4RJ+YYTFJ0ZrnNtxLdbXDadd2CLBYv8PBfHEFBVVBBVieyRh8T6exzQ0UjwB5M2fcu
o7QaqveStIdGqGMSYwvWH0Yxrk0EvgrCoY5aVngO/W90No3xGxXb0WfclveAfUxnF4ElrdPmQcDd
n+XundFlHOFCAmguLhF+Bd6A0D1yyu3pYPbCNl/mH64Uz3rlbdLc2HdRco4teUipchtKSYMFIYmc
8RnrjoZRJ1rbFoWz3inGE6l2g9YULa8DRwQwlYPRWv8sNR1rt/pxO8k4S17amaMb11d9pBe253ow
z5blGKPomfsnxg3MEklMhIr/gd2CrVL9rOqVChNal3zeIydUblVF+uZv78ENinWeSzMlsYC93Vv+
yLFdipgjyfUJCPPQVyuFHT4YkbDCdawLd+1QtOOHZFAfqw6ud7flvHtuHTpgAwqx38FI9rQZptqg
rWKuUEHNrqLRXJiGgSWh3/VjdCaK4beusE00PQjqwH6SUBvUcwLHdskG02chnJ+BC2JTblKYQ/af
hwKyF+ih6vhrTMIR6iglcidhYpY1+22T7oMjV5fq1wy5+zkXILoNT7nfv9e1/hRNTNUzNJz4kAYs
4y1ilFIR2xOOf7bnoYgd+HXSZzcUH1npnJkjM9GvTmyaGB777xWPx1SFD4jOwKhq/xQEFACNxlE8
AlvzZpX6TG+kI4P0/R3hynhym/E9qBmM+w7SMz2Hz5G+WfiPqyBsF5PnMRPE3fIjJUpXnRufgu1f
p+cnr4843ebfJ0jeZc3LGzuI5nXFdnZsMcPwne2G8J7S0awKsN8MnsShCSs8vDQzS6TjRGIaDGQZ
CKvZPa9KZPFDpXZOqV1iYf05w11W1WfUoOHFRQUV2qWJn7qBfB3xVXRYGYqMdzwBiDbiR3MsSMdt
98aO5qFqu2BgRsqSI4aTZ8Qv5NXzvrlzGB12jSD79GlZsJNtSLpkmqTycUvOAHa3/lZIJBXdwDJf
Q3huqOErZ7TZGclTMD333ojsuG+7DSXxuclzFtYl1neLgdbAj5ZZkueVpPKYMww3/00MVsqi1T2h
xn9mhVQL7dF7fckbhUYgtLtnLQchNwXvWoxrEO3rn6GzXS7GT1lynkTw+kCoSchhRHnXYca6E8Ok
Yc9DrnxFnPm5zhqAhxUsHipMZs/+HUPhm98LnbIr+ux0djKu+q7T0V5Ejf/tYWTDa3WfPKzdXX0k
vurdjRmskPnXLAU6UatxbvP7P8CBXdQKEr5wcZIETfZtUYZPYD4YbSNQnkrvrmfPtER81G0ebgh/
QfEN4gu4JnkIEyQYKIEkocdHqdAf9YhMo4EErq5m8R5XO3N2t/uhkW/rH6O3WGbFTCdxly5BIdt8
1OaTnLJdYs6rCWPlThNiTaCQCwK7PjFFY+QezHnWr9+1JnyMHNip463rnBAcGdHpYMpUDuNrHOL1
0mZm38wvFnETgXXCXL0DvXHvJR08qVwg60pAWPTw/YS7jW+3FpRP7CIMn7cun+5RWrznNtVBW1n1
EiMNbHMexXTI1h2MyBXLzVfGKBuhQEOkZKkxrkPnHvdq2xbaXWkV7SGLfaf8i6T+1/CwMrK4Zbrz
GMHEBIaYFxLEJXX6u2XXr2O0DQf1XAXjkmTYdxQWnxK6gfFKMNcPLrGaZrpaoq97d8187balhvm3
AZoxJb9CFjiDauRpSf1Smf5rl42vYmyf3TFhOS5DzmrSdgZsmzJ3/oFG/zSRlFuwYnQLyq308j0p
C38WUx5H4OubhfDSucUMnnrN+2ly6kAoJFAWuROoJyC9aq9u7j2D0LgY5muEL4qzycaP0tLG6dlT
QvKeI0jEYr9IKZXd7cz/JgJ3g2TMCYKPMMBpZvCRDwSIwiKOni1X8v8mrwWZAGB+ZRx0GzZBpTrA
snJ4ZzTEgHUxZuJ9wvCXde6fZo/hKkymH1M79/jWeakjDE3MNOe0yIHbbeHGGF5GrVkWDRtQOLwn
mNXvRSt/alBNK1d8eCmzJgnXp5k1vPh1CF1m5q0j2aqsn0hZd5TlR9WTHOdWc4s5BAsn53UZK5QW
zMiBeoR7u5esj72faqx/+fm36UxeEqIdt0GR/nmm95fR5EcNCte0Q0PglN3GxipNBWrf2TYwel6j
S//0NCZIqPuJGNbNS2ZXn9XEU9+T4jpbwld65K9djHKYeTPSUsHXlQ4yZx9SYTkf64XOAJb1a80f
qovqZ6zFa9XjHNH/WXl4zOPmJSm6X5sGYJU69S/ioD18qBUm+ZVfl594SEj36XyepzeFJZj5HXYm
s0IECpuRnN0LFnm0mWaLwTR+RN41wsZPwDn5ck1CfBI/kee5lywxPgHYoYzovlTXPgmkF4VnoGnl
YuUWDpARIozwTb5Kb/S+VN2+FZb/POrq4hmCfFYSuCqC2UABLRFBoBnpmmGdRO1rZrh/lte8Da7c
K8u+8pd/x6z8UI+xyyd1ytRIHA5NdlJombyBbUCp/4Bb3WfKfjFZUkOjsL7GKP7Ul3kYPHdYthe4
It7CUb2kGiAuYfrnVg07VnboHJcmC2S2rP2vrOvnUrjbHjktbHZOSB5OxY88Bv4fo+xx+jL0eZxd
EtZi8UqE4yNKLCSLGBNIdt5nAQaqlHRxh668LEGJROV96Eu+XMf8kNZba0NbZfuyMDmsl6nu/JZv
qad9+d7EY+cZYMj8cV8SXYEIqpwwNxUFJSfTW2U0f0k73dXErrUdj2Y3pzrqc/otMcBGzpfR+u7D
gZUAsZqVxlVeEmAlgMl6UNGSVykDr1Ei6tG1e5CykoNAR7vuAq+O85Scymbex/iSxwvKsZdx8FEH
sM0qcsTV1aPV05uX44Wat8ZHEh2HlfTFI275DxNdxwyXRcQzUg4mfnGIItwUg87xkHmw5lLb+zcV
z7lt/dUVqml/NkuBSuNYDZ7qCTOkx3a1TyqibtDckioSDkzpHeGSqBKT9oYshDfdobSHAqthVUqy
+gT4VKxtyfTfbpFzJXE/R2nN20ritNCOc5vCGwrYoDVTeA0y2lPwjjrLe7TOieEtcKDNYPsR9Qi2
IkS+PEsTeVyB9nDL5FKZ2bAufKK35LYt84NeG6/UcEyCe37FwCB5QV2kSh8e5kO2/j3iC7oF8PXu
yqASq+P5szezVa5edavw13lq/JpteNYiFkBotzZo7J9CDIKMjbsHaetPrng0joYws2Y8ZmMqHTj8
m2pCW4Qyns+nino+UytOF62XP1jzHEZBldRbZs9cVMesab1NeEKzpqLOkJfBYglYDoRipY7+68ez
EKt1sFy5v56BKtOJmNVhbHxMbnCtW/9Dzi4oXDgIB3ykvw7JlLkGrDHn8QiN7o0lzpzPhCPE2QGR
rNaIFk8CMjndL4V2NDifbs7gIkp2pXWMItEzC4lYn7nsZpmgvzQu5pS8gCtnkxKUCLUpmaYuITtT
GXTE9Ln1Mx8HdqDJ5/zjXOCoWfAhAXXvWVrmLlG7rirWmEROk0sKY+R37FGj7N108FAOXvlnaeWz
N2H6ldBRnd68aJE6EX+O5g8X2doV2mfvWH8d+qXaYrY2pbMfrTRY62PbVYJ1bpP1aC0hBqXkRrla
TcM8ib1hgUsxa1D0bCSw/PpPeuesrGDieR6onhQezyXW16smilUaaCQ6O/dJgMcvzM/YIJe0Ci/C
t69CV+920zZAPNVPkBkomaDTpBjqUw+1a8OQ10u1tylA1Sdw53l99T7YCRzWUW184f0buOOrFI38
mPm8dzgl8FvqLBm4DlnDvRLnbZOMqqCYL0ByVBwlOtQ7/SKsbI+o4exwIywYxODUqy9iMNHaeVAF
zTo5FRTFiCZQNRbMow1Hlhu3jth2CTr5HgXmuh54C7SUodLArCdTFUsTau0I3PiyLnPanDp4CQLF
hwXknKgV+5ZzO4omfkEA/ulUFBIW4+156UbQsSw2o3KNVc6M0eYJ5m6IvrUh/4lZ98GOi56j56SP
eYCmUntHKdgvVDyEX7C0WTTl68q12pswRjhlDfRtCdfftTIy6nnMNYzTsP+tHdI6lvu1OGQOAQmF
Bx4BRUJVl+mzHd+bif4Z8Lh7tUj4YZg3zWDf9IJKlYXbaL3ptLrrbiCE0hJ5sg4SZgChBhhFEPyD
T1rFC7Lc4idqSybgosKjzEjNl6CvrF40226qNJDYHZ+q32waB9ambjInqWbYto/CeJ0MiHWbPEhW
M7sS21XPWVW7wEC68GILxcpQktkISh9T/ygcHrL2LicWVqiiNoVnVvsCpVVTGqj1wuJpyCjOQ9/1
N7XhTVcttVLwj88IudlXGtROtUPOV+lxDhWO2E5OubUcRj6xi4EkfUp0T6zi0mxXU4O7G6wcM5Mp
0vZNdIMnEAPnBUjv82vI5l9o98y/zt7U6sdYal+taNqVLeY3N1P81TjhgzyEmau/+l1XrE3PfHSa
xTyfOg71CjGh+HZXZWLaCxWGXFNJ9M6w9Ue3evh9pn+rJgGnnQbFeujkIKxUXb20vXqFOPqmQrB8
iQo+U3n2cxJyDUWKlBkDZsIv4kC7cOmKUOFZ+9gJeCtyNSxBG78RM7vGEXBIR++OxxyYBtNohTKw
8mIMoOgeRpbtg5H3G3dA24Femcw9irwVOLMjHsOdwZyyL5Eg201prQx+w2o6QP+twp/UME7GoLAR
hNOdR/6MHGGhl8Ob5zOd1uZUXINMRtoxqNSYWTQEfXqmH9CnPsJRpyKuofTqQ7kEslmuypKqQA2M
sfo/j4TpCD2XJUS2ZekDpDTik6uEYEAjjX9aoQyOsJaEn248KmEd8GgyQY40MlfYBDWm/Cgb0tNc
yA3oKXi5R8N/JJ3mv+X9jI8zG7RtGie06sFuzNqaOlRceevG8I69Q0lmVekhsUzmMEG+bZ38NdTG
T5s635qQ08ArYgYRf+cxukXhAY8PbXTTxnsltdceqoHK9BcxTd+4y4au+i7LBsRpMLFenT3PfnrW
DXkMgFHQ6CefzEYzth4tg2AoF+N3meJGbeEHzkqRzt83xmKYxEdiRqz1zP4H5eJukvnOV95zafYQ
AEP47Hmur4ORXVLakZqF5+5ztLmgsH2SGihA0ykLyWm17wyD6jNgfUmrnCEx00D2EXPOpDnlvOs1
zGmqK7+mwJ1gE0IylxQqOb326FNyoNLjMMgw+lJlP4aEsScc6rUFWBw6vvU8BdzWoTVtGWTOuGuV
sx5oj3GTri4Wajb8DYCUchEYy84p/qFcJVBpYK5ce/E30EXcOO4dp2ZBlHp2HvvgyHdGBQZuba0m
EB4OFvlFNdgf89CX226PDeg8pPz8wPXhExym1AMHPlr/ZCFf69p9NrP5+y6tF9HTo/h6fR7HE0/S
3BlIaylaTipjnkYb2SOU7Zf1iETzPnoRN73HAabL8EMNmGx83/6NW/YujuWu3shFgqRK+h+1Z/pr
ACnADUoPM1ivIZ/zGLZnV+GJAun1ZOpo9fiamWYQS7XMLrXOnJSJ97SfBuNVdN6a1J5dqRffXucg
VdDS06T/Mq2nunBafxWRwdGD0x6n8N2b5AY/1y3p6h87pqLCKV1CdN81StySABsaFpYXol5IYKqR
VRnkvS08rLGc5OJIqlwid4PyLkz0WUL5tVgw5Xwv3Yl86/ivyow35ZF8QDzSbxJ4QBDpCH0yu5kr
cxklW3bdSOEIappVmsDlkhuQG+wWkGwJ/LrAQVh4MtrXIBta5PIZ9hutNr6a3jjW2odXtmQ3hCkG
5mIiy6bclhkG3qTYmWH/IEb3IBIWVNHSFvKf9PBb1vU5q7kJuvg1CKRDs/ympYgMy8A6imDY0mXh
6xrweJtiuE+kvQFzYoitS2ZiqL/67sMvV6j+rkCIaASKdRqV3/6YXGLPOIQSl3FoEAo6mkvXIGYR
59eVbfZa0+CThWXXro08eO95fW2vuzMs2o3Tp45rXyKlMS3G5KYjSSPRfmCczQNKvPK9c61Cyvyp
BY2gpTfa5t9WqyaUosaVl4KPaoR6UAz+OU7+6VG262NkpkzTuXcqHZtGuMmm7Df4P+pNwNses5FK
RBJKYjXlbezTlQu2lXETQPkpAiLcYf/oKM1a+MVTIjAihJwROsAxDcpcZJ9q0kc5w76t6VjZ3TKI
6z+rxFVZ5gwENLOcFZXcR8TI4qhpGHHBIUwNXr4uNfewoaN1UEwvOs+K3dv9hjZyTzI1Wt0J46tr
ojnpNBgEQ7ftB2ixkQDlg4dimytysRC9nyYEDjIav03gvKQKsOGIYolICeD6wIjbrsh76rB4hqn9
MZtXWh2vFolyv1ZYcSYbE5bb+qcMIXNqcfU0VKO7l+ZrrMkv3ZSvSW19JWUfrlFuSt1KNiBvgRlS
oNd2DPxhZLwGUWkforhbkTNxcOL4twE8riEVUKAkZnzXp2dJCw4Mvm4Uu7rkR26y8ITxB9lde54y
fMyF2b5EQ/c1JGN99LvynAUxiOkyRFKUszEi3pBBYijcGFOC5qHFmIdmBBGGPhN9S0JuMTYl5k9A
3tZNn0kZFs5YLnvpez+OmR1byDpWgg2vKVCaScBvzFiW/AmUxNK7+TobHVJwCFhb+rYBsmWEMBn2
nO7deG86nLRN7D0FrCUOeW9sElmrbVdhQImbNzSm7qbvGHsDpYkYdPy4eCm4yCtjJSk0WUUzL7VE
Qd/C9A4XKIBRnFQgXbuT66TWapTPUwlEICrEaxMxQZwsC+IKXbRt0yeZj3weHdgJ9sbE4h8UxEZN
Aptz02ovgVlMKz+dGKr56AJGRiYAzT6Tvod2W+1giXQQuQNtL5B4ydpGgJ5tZShueVL+G41mN4JE
YH9bOGCFDctGOIREQ+KqNxxAz+TUV+7cFo9+saINDQT75Aj07zLOghuZC69FM1upsVSuBh9caPVV
pZnJ6sf+a7ETiLTnC55QhtbVTyKT377zkPO74b7UHW8R+2ecb0iIRrxUfdA8+cGHXVUnh/zhquA8
tSlyl4jEPoQ7QXPUmQUzOqcM4NyMmESaAAHwRb5oRzxK4aPQXqNguNkJe8lulGtRkk4GD9WZ6/vV
Mh79bOWjuUDfxYuI+OqYdAN/feA8lVMAKc89hpSiS4y+LpJTn1a1Cl4K2351M5QnjDH+SJNZhgyN
A85vS843YKD9GAFvFMgqtjhO8R2JGomq43WLnV0WL1WM/C7w9XZto1wLVfLZRN1JMzhzyhRuWWqi
fkaLwHitvwxMEfDqQYLSY3qPGPpeYvrPBIlx6HDHQk6BYGrrt9rR/+lN8RJiR38SJiSCoQrOHeZd
CQQf2YNfA0ip/kUieRTOBw/72Zt/IfbnG7oVOnfAAmn95jL6RXBDGpwSWFizZmRzjWurdN4Hhvdz
e4Z9B61VBKlfmwJwNLKgM5F8iG0VbIqBy0QXT7FgHIzjFCqpRfYbth2Rdt6SuCK56WBosHqaVQVP
BpSCRe7BiJOAFyy06bKsb3k4FKvy3thjtkvDygKF7O6agGzRURQ3uJFkZ/X4BSK+hQ6JyDoeSZix
h+qYM/weekbuWspApkKvAHi43ztTwCZef2a5PoLbnpDxMcHpmVoIzVz3QZmttNK60Gm8NwooBiGb
+QaGpO6UVPPJFdrIhM3dPzOp+0tzNC/peGwITR0Jr2R6gGQ5YcziyIfZ422Nqid+6i+m+PjRbWYP
AI9ZBmYNAbYuZvaCEzOxNBMThvNVd/YP9KQ3Qj2T86iQTkP6sBv90Bgk8LiuiT8gmLGaDJA061yO
3AjUeQ2hMtGHh97FIQx1ifyC3Fdm+kb+rMOzW41J8RW6vE1thXYszwnhHMZ0S7ogIICC9kozzGXj
/4VlvNOHMV9jH6c5QgSI5sqBRUzzYzCvFSinF7bD9i3sid9j+KuJBhPZiB2P+e1aKHbzgsF1CjOX
RgEvJUlz1rLI46tKaQJta/zXkE+9jNli9ALkSZ0SXlckMZkIkvBUlwhuEpW2Y9svU5yAdFl9+6Tj
gKOK5ZaLLXPTkrKFcw9UjDOv1lC9fBgDqbuz0daLUTCysiQYG50kCqO+d7bWwGePfyHMwUCXtZYg
WvZwbbYXEplTJGcuIgMk51nYXg309jWH7vJ/blWaVkiK1QcInn/mCF5mxH9kUL+MduqyEJ22jcJ2
n6Tmtpoy4x3J5szYzaUQR0OjASgV3xbS0ld8CC8Gm8Nr0KKOymexKAkn3jrsHHmwQzTPNuoNl4CA
dDLFzdHMhm0puQxxCGjAHzX55rTqdTBgGKiMuw62GTvCevoIB5KTShbnc9MWA8IZgxXwlTXdQYep
NKh5gUGe8OLb6U9ltyfZYBeJc/KJFcQ/D94vZkW4NZQFjNwBVgO2wQ0LwBYSWkmKLQ5YXBsBYzzT
yxHxN1cyKxADiHcjnGOYAoa27DreElRvrkTxPAkeHWS9jwCqBpMK+ogWfehUDnuOIAmIanql61sG
TfFDVliw4aq014KncwGXr0Rgwvr20Cncq6zlPHNAto7PlEAEponWE4aQdqW87M2X7Iy12nrVtDnq
zoTRAhDqJ9TbU6dVYu83VNSlAwIWoMu5QS5s6Ca8j7DbBaa1QzggqcCKm9Dsc+N2x9JDA1wx3g9q
/blo44vtwrce6HzbPAY21Ob/3C64Vrn5xkJvHbiRXHZp/aG3HxKPvdnwMhRJfe6h4xCtFtqLRGO5
HBVptaBwU4Rzx7+41LnQyu9eZAS7OGzm8ecimnO+EkLDsb3E/zLNWmcmtwTCPZfSpt9Xa7vgkYkK
9zaq/DPuIcMp9rSoYXmQin586lz3qQfoYUb9IelMjjgGcakDn64B02U76OazyXiN5zz4UQOFFFTZ
hR7hWKl/RVdu8+hSATFZEph20CyasJFp4TyioTL3vnP4vKzRMdQrRrqOY/9g608gOxMKOo4s9Bx0
qMRgfxd2/2mK+ErcZUTByqVQNwhpuk7DJkErixPet2qeq5cu6R5D0D1Bd0SH4GAe6pv3LmlutQg/
evBEuDSyjYu11Al1Yy0JfGtgimg2+FfGBl+GMEFTMGC0K9PGoeudtSpbAYzkvg3qbiXCYpvlnCOl
Z74aAJa1jtSRhpUhSANjplAx6Bu45tea7KhaEBUsWWJn69SotgK5PM4xdrom6ZNOFd7NX8ulzVck
dnGwgUJM59ShCM9sjsPSdIChWBy1KmCxwRM32WiICsLJlkbA8q/BUzzSX6MuRWrCYKnypgdhzLBd
mbw2pl7vPcDTImZfo2wfeJRXPReibgAr9cVdxjfwEfvcaY5m6vUrGmxgmtL7g773VnaMkrWA3V4y
S2SR8bMO5FlauxLMdCSMe2CCPWvUdhLcwlRAwxqhj9q1kT/s4I6tRKrYwRYsWapU3bzQfXcu0vPv
w2iTIuKD2sz1p1ZvDhqCx5fMFlse23LlYNpcYr4HH498O5XRTxHAqKitXcjqZ6k3lEqTJBezjcXG
yEz8nibTuEJLDqaovLvdo8iR1qxELfHb4aUTurZHetHY8x7VAEqa1/SnhuduFIU5flOklQofpqFY
VlUWNgot1A9GU6yNunI2BsF4+JZ1opGA5VnWK7lR/aqOelDfhniyjKTeqJLMFQOPNm5AhRynwIj4
ZHJddUURXzj+1/NE0Rzst1hv2mtbD//gg/zS/7fcN8lbMEJQCoLqRCxlLjLcBKE5rboCsoOnebwS
psOitg2pFWzwmFNdbW0XZWcQmRfV+VA7+M8tM303o1x9xGqYn2Jn63H3br2qrK6R3a6zMTg000vo
En6ncBys49CICeCKqJAr0vMqETOFcCuTs5rRMoXyT4/r6QSEyW5ZyQV5k201Dbp3HuR/sWFsO/at
b2Y93vQaC7aOImRp4yJHbOMSL+AlivCYjZ9BUhujjEkfIo+DI47/MXYeyc0sSZ6/yrO3nqxOLca6
akFCEaDW4CaNJIjUWkZeZ44yF5tfBEt0tfViFu/ZRxJIGRHu4f4X3tTa+yj37qwZOE+X1jAMhHON
JtRqFJnBUswehu52apjuvq7c9ygz2ZE5xUZzimLTmO33QpX6EEFiP6h/YXVErLNoKyAkT27PqSm1
4uVMPTZFUsltr0J6KGY84GYe+tjPgqgZCm8/OORu1PR3fhRfCx2RtVlvjZVGTQFoMIJXQGfd9dAH
NB0b7ymJqFkPphMQ/JKtG2/YDNNW8RGEcOrm2c27YjUV2XJFxfRB010mgm+sBYALHa84uq1i2brD
cgDI6+D+vP3zj//423/+x/f8v6Of6r7KRVSV3d/+k5+/qxpvjyju/9uPf7v9HPufRn3nn5/592/8
7eZp8/zfPyDP8c/Pc8y/n3P12X/+2w/rEik/8TD8tOLxB4GFXh2bq5Of/P/94x8/6ijPEOD++ufn
qUhYwbq+Tb77P//+p6vTX/80A9801AP4vX95hr//+faz4JtP//f/VH/cfw559T987eez6//6J9TQ
vxiuYZh+EHi+bnqW/ecf04/6k2PxJz0AW4YJfOB4uvXnH2XV9jFfM4K/eIHhOIGJe7wLr9v8848O
sQn5N9P5i4kcrkWJ0TRN13GtP//xEP7tFf3rlf1RDsV9lZR999c/gz//qH9fpLxHF8H/wEP6xPZt
7tbVXZ+/f38+JmXEh43/5Y1om3K6aMXsQ61YwFtuwbtcGmmw93IDpI1Hw1Ynxt0mtZ/8jph/GzD/
9ezyJP/DBdi6aVmOBYFdt3lA//UCCgFXe0Zsb4XdpLUepjwCKlIXsGWgb9UB205Hs5Au9yMBzxXF
i3HMQbFow4OGJnE9Ib0WgrwtUVfd6IAML0MfbJ9hGP0aec4ESYzsNcQN/tLsjXblxlq3qpQ5C9WU
MpYMRXCEW9P1xrVpONT9G7xS0PxFOkLzt8WUYX4xGIfcfp/0ItjWDh4xhTlsUNgA9jjU6Ez1SHXi
/AgMaEyrQ2F1UD/diLJw5UbrPo1ecjAy28IZu1Ugv9AmWnrQEIa+QO5l2WQiqu+aTseeBoo2NBak
3MUy4zXh7cEQPWkNUg+J3luPwtNpIo3YFgHkfdSABdxiPD/skSiP8JDOypu47e6EjyiRk1biIUjR
YBumSb9ucB/ZAwgXO1cHMRCleNwW0BgoNoT2N0ozg4lVRo/FWajbtJm7tTMUw7VTe91qCFBv8Ztv
gc3UB1vnfeTow6qvQmdjgUh9mxvKOwiztWBdu3G36LSDesxqYlL69wHLGrriXrGudRiwdji0hzps
61072gYr1wRRwQrWuOYl++xzcYfpwx+WdkvJk1dgGKABOAqF6K3rJnizLGN9QI0JMiglPkZV+yai
dNxPGfGxLVoXGyyoNWnnsOdKvOw+y8LgMMco1/v28JMnHpt+HQhxJaIrfU6aY2VqgBWjVFxjFhce
KkTJLgxEpDXkDt7DOKn2dTFnK0eExzEX8Q39CPfWMn+CMM2PKEcbtHxRfoHxY2k8ETZsLd0az2HT
Pdkby5a99hQwg1MHL5CgUeVzdPqq/dxfAWdpO9fadKFdfwBF4dUXGd40CzYwNQoHYVywO81Jk7SS
C8KFdursbmMslX+nif6pq21CsN2KfTOX9Zs9AI6P0TQOQJdMUFqeWopfM1C2t8mHU+LZLc4S6kfX
L1YoBGyKMHM3eRkXLw65LjJ4VbMVk56/hLM/bUxyGVBsw2dX1vozAsMVJ2oC8rBpeR6jubolbPuo
BUKxLWlgeG2IqSP4hCEsNlZMrzmsYBHlfWzsUh/IAFZ0z02Q4vTnxeZ1k07dmyXackNUjL3wWbAq
IbBg3bhYnLa6+SgqZhzOcReRRzdtdNhlUccJ90ODp8vcyVoZlgvO7J7zCDoolS64wRH5CvTKvRc0
t5EYIL1pYDAEYpZWeafOzoDB10C2qkwTwbcIueAh2Rjah1s5+YEUywQq07RbGnqw+yfYt2MCTC2s
N7SnqP5RxmhLI96E2PteTAIiDN0qZ2U0OXsXf6J2oncYOA/xSlRE/irDoxBLaDitfh9f2tqQvCC9
dtYnk0x2LqGuLtRbWwHK2KYu1uFvdlkmg5ShzKkbLdVdZG4NcrSVZcGyjQwL0cUKdpxRZ/tq8MOH
0jzX+iIOmNp+jcy/x8E4UkFlh1bUhrkLCxM/cfk/J0XYAOGaQ5v6SKOagrq0X6B4X6P6RcFNexaj
9oku87bNYJaneU3VrBFkFiHS0aV720Eirs1oi+sfm5AaqhwYKH/75Jlo4hJskGDKEGyvFkAPSVhd
mSlrRdRHUsjTyy+Da3dJw01NqRu5Mc+4lq2IUA8v2iCFqDssrNpYX7ELtd4Mdv63eku3wxYkhVPb
BNsCSapN14tnNEzDLU5yEE+X5oDnzIjKcrFs6PNql1igsAewyLe5/WILDRnJDC2AbTVZznooEFXS
Z8yTvTYqNjTbo+0o1/ZyQMkFoc1258XGdDnb7TVkLtpdZoSP5sRuJyjod9M5oIKLMYprQqppy0GX
yu/6NnTcK+g+5VWOHOMuiZmFsSlgzLSaTT0hFuu0snYC0pJXaTZiEmikV5mbIXWJ6UHohMgRS2lj
s70yeu+u6eu3IkEVvJ+DbebPEEnkZm4Zu42GHdWFC27NpbZGWZYgMmN63Yz1uA1LWXvq3Gf/Eg3L
ct+PIcum1FYxsKRCARGqWdHaYlcZz73ewg8YddrzoMouPVqCdRZl24WEBMhKe0+n2YYDn3N8qXwU
JjS5wuRncQKxGRcmrCZ2Wl69+HUwAFkrs80i9CMpMEXjGQnGpqEdg6hqhqQ8tTikqzXqwksWTBt7
ILTWLrIRLVYegA1t6rpLAegpoZhqZnmxbghDVuODL3PpOKVG+qAPRrODlgBPqGIgqIicLvNH5dNg
iRH4s4kIqwbIcKzNT4FVAauHp7CubTHfEyTre9yv8su5rjbFWNZ7KqURrMs+umcgtwY82qQKxT6Z
gdvTfkdICnV6A/jICEQe8XdjVeMOCuwD3e+6qDv4sqhOAxm0TOMaJPBbnNWPQYY8CjpwFzWAgAZF
CvSIGdd5o9PXTSw0hbIJ2UpKPBAKYQVk8q+2+aALvXitzfCs4fZ0laaxs87dGny0xBCFxc62KzY6
NCDV4ZpZ6/e61h21MEUvvUdkmNgzMKZ9Hp+uPU0BfAhQoKFnfucx+0ttpoMMnxFpVJ+dXIRJ7/KI
xuN9kr56CT7XPR2GphKnpg5/rMJeG9qE9+F8NkbtGzuKvSnY8c58n1ZaGJ2pekneQI8QyFeLhMJF
HZuHKR/xguHmS0E/5Pew4uTTRdK0TxpdX8PUvznFg9/zWwQV8Vd8MTNxqnyMGTIuYLS4tiIhiJrT
TRFZKP2x5MmrLoL4FEBaRQhGI1cxb4YA+xYHzbrEmM4YayWAJbFX0XR20EiEpIkAiNTTm8fR7cuJ
cVyXkA73wkl0yKL6HhOIHxcZRmpVXLDkvTcmGtk9B2orc7tE/k4dHjkiqlS+ODfs66hrl5g/IQvm
bMKcP9AyeYU2eUL9FzG+mnbCMRDad9+0P5GzvPGod5Vr7aweqhsapCfkp195cgQq/bTozisP5Pcq
Z9/eaEOEiDJHtQxQ4pXNpejOsdYCMG7cqBiS01Qmh9HCHrbUbsb7Ga4kvKav3uaZuOJg6Oa2mbkn
2JB4uxS7asAhEjFqZFO4+KBrbiZA0Hm8nEuLhxTUy1mkxaGPup38t8d/8aS/pC7K5QHHAQEP8MfY
yG+4MddjzXwNqxEqQ5846MQXBjQxHTXp3NcPDjQX3CaSE0qiAOdfUzf6GRNuRX6IRgUbDzpUBcc1
WA/zDpV39J8utLB/MhJ6yDGJd2g7d/poQMjOOaY4z4u8zpLcPOIVtW50B/OSh5OhNDawORGNdQ1k
dy2c8ezkfNaNUDzAOCesxlMB2f+Cktg516DXLUu1sczlXr119ZiinFsqmuKqjPUdvb87DXGQxaSl
qQv7pJc/4Dc+Ex8Jmd59DDtCm1nxjcjlFkIM5+pEu6+FfZPBSfPd/N1eGL5zo23twKOSyJtE9f4L
KBlfBPQ6Ltq9K2+/X8QZOhkjHEpVzHIun2+i8ZeolYMZSxwnuVMPHCgD2PER2BVYgKtqLPflzA+j
za89eb9BH6+xd73uR47TlNNZWMPn0HxXyXSOgOtF7UC6Zp5CjRGg7hobhY9gOqjnaNfLqYvrq1C4
V61URvIhOWGG9KIekoOez8VUa/uxSLbqrmspv8OwO0Otv9cgEsshU0hl6SmZ3t3wySaNg2eX7Oyo
OKi3imMyg6FOTqUVELOqe7Ca73V8JJCfphSZpmq5yRuaVcB4YEXXP82ZtRBXDA8N/XC5s21gYXBw
TurQEWKnGkqGAWyXC3mPw3Ll28tn0DNW6LpcdF6xqXQTShKqe8I4y8/YABVrzEYHGupD92PaPBqt
/JpJ4t38FtBnHN9mqSxlll/oM517TT8lA3S7YDjI9Uavq5+hDH+mRa6f9g7DmePCJk7jEli6SjnM
LFM/oQISX5Rxs6mwKMqSZF037pc+m+e0Mk4epc9RJPdqgYwjKpZuc1tpDDbabAfbx1BQTlKMfKSE
dMIRb8dposPnocEZojXJqx4pkZcPZFqQ3fDJhnCI+/vUrn02mvRF+J9mzSgo3blyKmL0xqohh/NS
Vkejune17hyOw0dszmd3iJ7RXfgMcZwbLPd2bp9wgP+c9RGOCWhSJ71N9ACmJNton5dszAN9O+95
FM4P3tSsAon9viDBYCwMb11jgRujiRadH+GIlR2SaD7J0R/6H8JYXjCGPMlT5yHuczW1toDjajWC
JODjGHL0mIapfEGL5kNd8VT1vNrbxPY+BQgELakP+ECeZ6Z5ZZXb2NJutQLM21RJRGLnEauaXZwT
qWXYoYh8GjBaNmU4GcfXvP8cR8aU2/qX6Rg/QpE+NRnj0oNyNxvTwyIXTGcgRraVfTQidoYWKgGz
uCp8/wp0Oi8mMh5RtWP15G2zrvJlziRshsSUuNtWxFdy/Fi69t0J74h2IhLVYJVZn/OedgiGZJ6K
N3JFlG+i1WDLkQkzuCytu5r9AoFgTjTELd1M/UaOworHyZm1V8tBVybCjM3wduraWgc5PYw/jnUF
vhUJ5rjYeykiWXWOB3W0nyJrU/lcnJxn8sIam6ZPgRED52OgneTvZbBvoitjMD5DGnWjmdzIAT1a
8kEstJo8MZ8npOInP76bQZ1x65TwAcizCYNSzkPQRfAYLFIbnr/V8kEVs3YW4643exaB5LIXGAd4
DA/1thsHWcTxgjwVrGe0wQL628gYEq1LexVvy14PN/ArD2pikI5zTCaw+inWk0M/JhvhhU+5W9BF
6s/IlBOlJAjFb3eNHx3VmJeDTY4UwXBo4+J99rhVtzsbWXBAK2VbdFy41ZGj+IbJ2/kZbVkskvNH
fi3EFV7zxRsaIqfQDcGE25elCZDJ1LatNT5dNwMUwYir1tSiKiZ1Ni15iIPyKcCg8Pf5qCRsKU69
M7+WwXiWoy7quaXOC559ckHRcwcwxjzMReXotn9vBJtc1AiGQPs2GnIT+GFf5etEVYlC13R2YtaD
uAs/s2A7JSQ11TBvrdo5qOcorxmxZs4RzZ/sVUaTdpqaUS0Jj2l5W5E7Vz2AItZs9Y0x//vzpUxE
NlRVeyGcndsjCTC+/Os1qFNZGGtclDqdSeKTetSZfJQmxcGLqozuzQwaa5TvJxe1XRkqTGteS2ml
qc2/Bpkn8V8zO1dzIHaR4FHIRyBf11Jmr1QV1PNXl+uE4jT6xh4syrbXTKjZjBo61xf4ZGYEQ6wc
bYjC8onJd9Z5BssN+/Ox4KLl6umPZ8x2TqFOyh7397NhnKlCyHcgB87vjcmpCJj/jC0i00z+2m6+
NRwrEGXxdJaf4HWy56+yZmGT86bqls9pqV9M5GkmGd/ZPx5l/ufUxiXN6r00lFRzw5cLRM/sUXkt
HYJt7ZqHRgVUzlMQ8KkGc+1+gdn39Oi7aH9MOf530WmwiIRoHp3QKmap0LF8GPIb2qhXGgNFjgFW
Z1LifP6Eva7epDQTSbAhkYv92ATfUVc9uzHvSa6wdc10zqXiafzGxoIGT8rFCblFYIP1mFB7kHks
mpcrK96GRn6TJ+Gx9z4oQr/Je3Bq56cQcs0f5k/L2MpHlpvpj5qfSxbeDCMJdrecAIJfUlR+lv/G
epdFxGTVTXqIut31Py9OhY/Km9EnhMEtw4daSdQj09BpbtlGy92CpYdgmabdx+zzQPCHPyWA2jAj
JGkMnFMVW68IkYCqSH/TDkeDeS3zWEy6QEac5NIrX05TMTzDlGUrYIQjY/ucG8wrNXZiI/j2rXYH
LxZuIVc82EINyMDuDoaRrIRMKmKiIinIe7rcYLZxRon+XU9fQpvhE8/iJCJxDoR10jSEobD3BYjM
urM8laylIMNkUBEno24+JGBeiJNVQJqTW4IotA5xMWzUg6z66WTaciu2XRjnZhS8yF+prKCfPHxs
qCnI1FN9WrQPml2/eTZ3It/HFIk1S9LNJMd0MjMO0FpgE0CFiQbSfcu4H+Sf1MBPsuEp172j3mjf
oy7WfZTciZx2fCOV3YwUdHmDfiypvMoDK2u5BQy4UslrO4hzZ85oRd8laXZS2W3ibDUA+wWHW5gm
WBduzdDbJWl7HQTdCq+EVYKAu2cQ6l/c2vxWdx+G/Zkt6X6C1wk94RzK5T53vaMz33VOdONllHTk
thC2yRkhfSL0vDx3/Sqk1Q50AyOaqOKNyuOUzEzQRFCN2rvAYXi7CDzrQ39DQkN51acpb+1Klz1W
DD2eoUyh6fz7IOWcCYYKsQEs/gQyOtGE5DTR0RtdkvfuJcxvVeY3VPVdP5WbST5dM49O6llq1IHy
Urx61H/d9GOJCSW4ZPMS5PqWJbDukvBZa3hFcrW2U1iwCB8VLXleyKBRm/IkHM41fJ8MM5EAhUF1
2y07F2HNb+oHtoQPZoAlPfloNN3NyNBWdvKlQrWKXHIlNS33ySHpV0u5Rdt6mtt9AR6F4hVj2zXN
L7DnL3Ruf1cpdeRE0lNVVgo8fkKdwEnC799npG5jmHdjAMpYvh11C918WGYEaIbix5hhh07OCsYu
hx/7p3paIfErV2OZ4qAwTJQB9wde/SCy6dQxeEq/ujesmt37qPI5FaIcSPH0XG5dGbtkQPhdxCFD
0kC7l4u5NXivsETUIal4b+DnHpBtO6lgrjvhsw1ht7QRYUDRFBW4H7lgy61KOHY3cdjx1KuPXL+F
78OGq2dDPZjEwBwRcWjs1+kUgRbbhr72LS9UncaKbQrP0wPR9UcU9mMpYxDj05rvZDz/DYCZeQoC
7n6GX9R+qrW77utNGjXX/8hDphCNV61Zq/zJpwliuuZGvbnfZBKdSteM7hBJYFk2pudshCqcsTfn
lfolekHs8UaWIJXspjLJLaP+w81wgRzfnRSIGio18mST3HjLDL2JqXc6+r1Kt7QZPRFKW08znEr1
ymWSx+KFV6H2CAL/O4iajW160u/4HJK090VzMNxw3c7FTYwPk1W0P8Iuj5kpTi7uZXIHpWoaYevc
N5gAoBuPNKF1reoncglWm7W+fUjQA5IvQRYvMBJlKWRQY3R3aQ3unYbu0jKcVSRSGwKVgUc3heeR
68gakooO9YJ2Jjpl2qyySyZ35QayePS6dNl38aIeay5jdB7ynagmN3V9rEvjjS7FS5v2Rq0epT68
qCADIZs4AARWdB8yQCzJqi6Hp9+yC1rPS/8ud9K5DHlu7e+DAVWD1v8ZKafnWBj3DG9b5hey1lIm
/hUa/Mg/irMqs8i/euF0cCzkJCUEOu3LQ2m661JOJzwewFVyfrnR9IZ8E5X6lVpeQNUfK+Dh/L6h
E8osGB9HUKz/2IH6TXKKwvh9Lj9sWaYKWVIKzzhjBHJHs3ylqi44U5zgMu5Mf74aZHlj6FBnBu4s
v9EV3nUvxhuRoUsjFzE5HTEtJpFNb1Sgc0PSc5U0QAeCOUIeJZMHPzZXyEs++mnyxfrVY7nMrnU4
q1RHPVuoZWh4FTe/u4M+u41wMVdjTSVPBVJKaV7chvTPevA5aUaVJlgSdvztuIUkD8Kf9T1vnS/P
qB/c1FvboX5Xg02XD4zi66lYyHuHxdjlQF5VwQ/vkp8wqn5o0bEyyYrIBMcQ46SgsW/VJlkNH9+c
7ky0o9Xs8WR2no4oStvsKmV25Dt80c554FZS3DuwN9TFqYPKe6R9DVul3bmW/zt51CCTOyiZX6RY
ybhG/KzWkqElJTT75K4r8kubIK/2WjIaySyqjuNVJ7AQH/DWMI9qC5nl4hTKD3iN9xPfBRbbrfg0
VMG73P2VtJXRHHmQJ4PsfRsjVqbqffP0SHA8UwLnPuzw0ZiAIJb1VYAtp6bKnyXlT0EbGqfK1yZ5
sObgw6jIOFAfZg7GA2uBjQQt16uWQvUvNWfHa61d+bpNiOaT6ld5QK3FafInHS55WSznFHlwII8z
fu/RCvU2BHx7Er55IEg4e0p2VFpN4+w91Xb0I2unSVH/yEJMGcV3PRRPlMHvesi8Q8j0GMiI0OI7
yShf0BQjA8w8eiiERDkXeP6nQguBppU2ijPPavJaLmmt2T2pqa9edTG4xwkEvEaOxjZEkjK53cFb
ruqpQVKL1w7e5gXOEpVpPPc8d3hcAjrLZQXb4e+pPaXkVqOQZNXbwtQB0oBh5hHLREiwh3SdabVY
0Z167iN6mkiaMW7Um1RhqNLO0SIvcZfO02dkihdVRm3oSJoUNXUDcphkTpH9y0qfOg7Gqa+B86Xb
XKFKvzAGZYNjYt6sRw+qbOctxRf10UZ3Pv3xESEUMi1xwvrgLAeMJthfgW6Om70rFzaDLKwdJByX
HAZF1WeXkCq/IJe6oCQnToxbgOArmuUbYdh7+Xve4jku8i/1ReyYAP2+q1VJd6LHuJ9eEII9g7OU
T0FWMTz8rG3fgrZCCU7GUTlNIy4cEOXrFLtXpun9Jm8dBmd2GT2qKTbr9Um34KJxnTJ7jrzoUW2k
3KjcL7q/q9P5rWF10Znoaezt5fHd0DjXsl7dDtGp7WA+eO9944MJM7aqhCsLxaNMrtKKsO7WxccQ
ohE5rzHJha7HYFWD2Zr4SAUesS/nN1AJXLSsqzsZO0xwqrEui+zudE4cAW0a3R35ESNxjnLbFy5o
53rGW2UH31VfwSvJDqipkqfLOkKls5T5a/WLsLZPCCP/FnSxFrwsJvMxrU0qUjY6PjWZvX2Cmvvo
ABuX9VM1Y/3m0u1xvRtIWOS0VDOvmIfLMntJbf+6xFpZ1XflfJIhZgzGFy9FF6lz97YPY3rceJP+
JZNXoSdfqvaDLCLum8VOHfE33ZGJD/KQVHudrV0OlIZuTYPa3KL9qJ6A34SfM2ixcNlZGaUvQH5F
aiKFxbOQg6goghtAN5vEmx6NkfxIPoN2KN/T4FlO10Us57Fh6gk/fLfSxx7uIXh7vt2M8mklyc40
e3rOBuVSqlDsjNSoXRb4nd+R4z0JbLrt1gSdx+qbtvWxRwqxKvhFKkXPFzmVocsh7ri8y1RNVfbs
SH9EHUpVi+g7MCmx4vFE82ZhK720E6R4LoFaNNw/WFDT+KH6YP+KEoXGfqFmdW7R5o/YdHh5DPM9
vulprsibUtnB0J6rsDrKkGy2al0HAurUz7NcidHH+q7kOHXwPI/QpGsMB6qtvkWYmvKs3KqoJFom
vlFtAA2GffOPEoGMEL1sf2Gf8NLCDAzpzOFC99u5G/z5pOJsFXqrRtsNmoOsHhmPn6JrZ9Qzqg3Z
uhl3RV3fzWpYSv2+HFPW4L7UBO5XbFN7app68em7xUnduKyJDVH27vfvuazhy02YkH0y3TN3nhER
T6iNWNRGEJnH+9q+VjE0E+DfF42HnFL3G1GNUGUoWcq26g4rdrh4strq5OhluPOdSvQpSjjRcBQa
EjEVZRny7EDWpjxkhcalQ2OHC+RtDjoAbqziFy5YftEb+q9m3sjrt2vW7skLfvSp+jSy59G1j7Ae
tYCFxJw4sQeDv/nRMkaf24qXzn9X/+5m7q1tJUux7/aBv6xz6vGpaXzKAY0kDfYX6y7eGQfwvx8q
vsjoK/+IJt+PBvHCyfRnuXTKbqgspvpmgO6Vt5ZW9/JA4WR95Yz+dCjeRP0YdxSBWX1/V1O+oy3e
lZumW70zDlqKWlsxP8nvyaUXrMxq1udblT2oLEd0xl3Bc5FXoS5HhS/TRsy9NcGgMwFU1tLPoxQv
eSaCLJzcFlsQZkf5Lc+meGvT0gccqhX/iAeyJtUgsFhOn3K4qVx4xgiFNteDTP1lFO7tcC1MjNZy
/X28y03mnlqgdVzZeqPb6sn70i0fMg2xkFQug+QWZRX0/nFjG5MvOP9fcl7L+d2J5yg2X+Vkkb+O
x2A/YU9Hl3kT+NM+rcMnM15osPk0Ofs9+leImlwMt6lHG5O5koS4Y/BuVboxQRu8gGCXosYqL17N
hqEWq6Bs7xzVeJM4aplEQFvsfO3cRWIHHgVZIgtzXLx4uYY0nHZRg+4YoU7GTiC9snRs3eHJ8lsA
7oy/b0hkYxpeFcaYcHRWstY/p/2Tigm1rmNDFSNgR/tKrW1jFT4PELUD378uhmijfilXjVguhVkF
JMLIDrKsJmOJvGPEr09yF+eFxqePqWOc+VvcwM56wSopI55Mqbx5vklMfTUa0lWmxxR+Ovc082Ty
J5MIYfgHI1iI4jhUAeuQOy91ahk2vTF5LXwbNi+XoMYVMppHDW5+ZgY3CR05uZVz4uAnrY6pO74i
obx2QkTKmGsyiEWJf6z0G7mlWMzxRTUA5Zkdg9JycKVa7Cb7ZyxuNiLGPxr9Xq2CAiujapD2H63z
YhTObkESzyym/DqOkXEdDf07xtT61ZxCMuohGFZdX36ngxfeYE925Q4fnbnk0FCRJ/UKb1VZsYdE
LKwrBDeQaS+vRECZFWCVh2cG0v5oO+3MdH40hFvvLaPGC8kAbhTb8bZI7HQTuYZY197W1rRzwQTM
neJ+qOvXAZ2FFm0zuEZADirPe2sMiFag2B8QT3jqogmlEQjX61l0P4PuPOQZBNzFr/qHuia3RtCN
MOeRKaB2D83aqh9NS9tWIpAl/fCIovURy9k17s6Uzoz7Ar3hVTdYN34OMt3zcG0E/V+kHvlzYxzw
NvahbcLJG0cNRGGExIVeueeabPnCs/phXWT3KAoiLaHzfEA1xpBBLpDdYa6YMDmjwjj0Ng55pfHp
OQLYWBBDeiOGAPfb2WQ8lPc1beel6FUA8ts6gDZQx8iO2YvRlNcRstKbVoD79QdcmluE78zyc5yy
46QJIJW5RllCg5WRlMkXru/FetGcLwxOrlpoRj4fQl2k0y/DTjoiCf2tzhCP0Ny1DWQX7BBMBDRG
nyrjI+pa/IXbCTc01FaFgZ2F5T0NRX2em8y56Q37Nmu8dVc+dgPiJmOPmVJtsiBKjwske2C2DW8i
1t4ys3y0UYkBsASezhAY0nkoVIhKEoiHTGzs4uhAqaDC7NOv18Hoj/ZNA0he6BSLczb3CJxgvdh3
z8Vo9ZR/kblxa/HkhfAO86ZANOChDzWH/SjweT279sAGtR0wQcPSb0Xn37XJAH3OHTHtSl9BFkpC
vYupWIGamZg0fYvR1+VcOc5OZGiLsPShctDZB9cItVUQoBsLQfHBH6OjHg/BZRzB0RhQ4rRhpl/2
CAkg2omvpdyDD31+HUJopiM14ntPW8qKOlhQfrAeqQ6jk48oCQDDFu1mv4t2WKReUSNLVoUxEv0u
Mffi7rTisR7tvc5YuzC1I0xMZEJQ50eIpPsc5nlHdyXb93N6jSA8ULW02tp6b3BbCF56zmVTZs4F
9Kkt9W2B8Y/z4XsRns4D7Mt5ynBTKufbJnWv0MkatwK79bXrYWof2Quuj5DFupjaywAxAXQm+jPI
wVeWf9UgdFom4eeiR94GgSmyid4hLlEmbZFbSz1CjAY4bR92/lXJLgiqbvgZGuiLLBVqW5pHHI1R
9S5Kni3d8RiL9u0yZ2eobeijgtMFYGLDtUNuGZwHqABcngEkdoANV6y9z84Eawb782c0N1axNNFz
EhibZhj0l/SmPACcU960T3HenOqgm1Z5WPk7o50vat/fRPDkFrqVK3r5eBxOIxj06bpzZmer951x
gdRAqD94/aeuQdtHTqm6APyLEYRrMAvZr4WR85K407eLUjoWFCh0xPXGy8PVMMGFFFn4NgYR5E+c
6wfdRxS4uY9K6Fdh1wFpqk4iLyJ2gfjG2Ahz+UvMdto7jJKia404uSfRu77QFu/Q8ZLMZE1E0IOn
xVq1ES4TUfdu2ezlwwQtEjsvdhSjpetf8dx21bgdGhOZ09oBeToBszObk9NZt1Ff3XU5Lj0TdBrH
ADMxOcyVFImcrEFoxzBFtAWIhzD34NA66g33Gvr50YLSugUPzunaxl7PsRYfsqaFHWZbmEHrP6OG
bAFQFQfL5u7eyEQOvj09zuKizYgnjotGtVccAlCn63HAzyr0hhIY0MKsnvMHNC0MHJMFRPPxySuA
e/ZkTXo83nqYuIWgva80UHXkXodsaY9110RSDPIwViiFRT56ZugxvTWk0ysjcj4zQl6MTmYZQz+c
W/IQv9HWWovkJFuFqqgbWm01Yt4RW6sa35PLbEHNxvCRXossnHxNqbs217axs1GwIOfsYAbRSA1Q
x7e1KLxMMLm7sCdmkBbZB6xWr4oRJIlJKw2RdOlQE1pnXzArAJhc+hZ+v00BVLrpHHYfAgK58dCy
lb0EgEAYCfWbpU59YCkteh5R+ICeLpbGRx8DGeAiRnHZWrhl6RqT08jmTZ+UZ1HHSHyy36/HBCy1
5Ef139YS6Js4z++CeYJs2h3xh7r2ZxRiBM7QF1UffRi46KDDml4Mg6ldMvbe/SQ7Q+V3r/zZ+fCa
QVB+LordjF7n5aIX52UuoTJ0vDTdfXUrM91PqbvSEdPIohz1QhjIbOJk8Z0ECzmDAtcC3CiAz4yX
2vAJ4Px7tMDamzP6PLOAONGVLsbWQw+sO2AHZszYUGRFjUCvcdXCYL2wY4fP684uNSGf+fPPZBEq
5xm/OJjEnrDTmxxAySUGmg2ShFT1qJQhXwWFMJ0WxA7aK4T+9lQ8l40mPWuGMd2h81avmUvcfpZg
gofqZVwhYAVVF/AIZVrsmi86G2XydAp2cL6kgc0Oq+on3v3/o+7MluNGsmz7K/UDKIMDcMDxGnOQ
wTk4vsAkkcQ8OWZ8fS+o2qqVSl3Jblm/9Iss0zKpCGJwP37O3muzoIb5fJhBciOw67oNi/5DmAP5
Ibgk2+i2vco6bT0ETXlpm85rMoyAnmZxLwffhW/R2+sMGhJ7NLRt7dv1QQfOddwxZzCNnU366EFm
9d5ngd6WTnJs2QY0Dz8jqW7n8Uu3AXrAyoKpFgL/13D5KF1Y82Z0yyk9Y3AR1x2AypHQkc3ObKIX
rku19yBrwAyjbjYUAJtSfA2R+9IP1Lu2kDxYlZtsYKy0LW4XMC0rE9QShuRDWGQlj2f8rUv6kmtM
YJxy+AX4yBEl9Axi9mT49sGcFtToKJJtFPD/pXQ9CzJgEI+xQ/B052szk/eG1XQoA1DByPHUWYQ7
+5rCxtY4udvmWYNnQcQ4tTetT56hwq6bWFil47iYthZMWNZH0lIyMnlGo3gfjHmbx1W6b8qRcvpd
oUEDE8jcWY0OSaWFkvu091cOC+0mJeYIDohA0gCirQhLujR9f9UA89pBBT87ERroUo/c0tcQBtzO
6LtHbx5vqxrZC1D0Bi+ndRSAhOhoz8M2IaSEZVl8a2nmscAB91SmiJB1xBvVly4553Cqw5IrAbii
3huh99i1sNB0hHNHQtAjV3WDIqvj2SF4ExE6MxJWhTSeUnJxSIww3GwLDpM0wgpmDwwahvxQtd3U
ikFw0SJriQOhkTat6OY9+oAgeJE5/sQUQXi/E4dcwXFu6106hLddLt+gznV3lh7AEQNKzX2BYLNt
mMsQbA8XP3xoPX20vGk4uFN9V9v9zVA3EKKz1j+Z3oCPX1NPQvR/tL2SCwF7oCEF3k0PJJXuM7zm
V66h5RWui1PZdBcctTEAz/eFH1icqCr1akyY/VOfjJ7Av+7sFnOWEZx9e5pvJRevdoxXbc7Gqgvx
GcwhOSJ0w3eWT9JIZZb2NimoGVNiGbC4+depyoGRMVtzUC09fP+jhdSoh1qeUhkgbBfRBRO0+eRM
Fre0KoJ1A8wUIERRnuAbJZuamnvMpf9gVASNxmlk4z19q+Aw3zczuRb1EoQ4eI6B4gohjWX1mIIb
WD26Hg5VXL4W3WBtPQqdLU3cD/Bd5o2VI4GHd3oByu6u6tFClhiUUKc5EBtRWeFX3Zp2XmGx0tWa
8goKtC+qFQyi69lS01NIj7C3bATLBpmpc5rcCJ30jCsZlgAOavZ9oy7iUGJcNYJ4rSYvB24agWqz
wzvwYMdl15ZlvmlQgSIVdoerHKqo8Ar50Mye89AW5rWn9Qhlgn8jI6bdFgqTDVpsniphNScZzOpG
Lv62URfV18gor8cCZGUX1NGBFHTkXCHMCd9Ir7//QTQ7I/flD1+NT1WaqEOs3H6fxQBtg6APnwtc
DcZ4j1rhS2fWNabfTjzPHrbp3rOJltDqGDkGtgkPMm+Vjl/DalJrP+aMoJPmvlAc7Vy7VF+b3tiQ
0Do86gzruvsSeECjKA2xz3tDeotSsrhQZjDutImzr2B9PFJbTjDQdXyK7CDb5H5Mcl5PUW0a01uH
Q/65rkpm7co6VkQYEz2QGtfkNayUn4JkddvZ2dpd8DWI2VFlTBIebV7cusl4MRS8A7UD10Q0NLOs
Pu+3nCAGmIcz/fo86C+MxjQBoF75E6OTyOS+gCQdd6XVZEdSoI19ITm4BIbmmukz/tKIHFZzfszz
iIMssLsTM+IMdPpkn75AMLmGEzSedGAmdwN4Nxo6AfACo9Y74vciqzO2zCXpmo51ezV6DlPMNHnN
CUdDg01aE6xdcwMwALxIizCmM9qjyrPTFLndNsJEs+4/VIgu2PUAE/ULHKerCo7iQ3hDBgajGNbb
bbmJuoHzy9zZT/xVDRsYN8DrBVPVhFnigFNul9nqWU+wh5PeZZxOxveqqKb5cmbt8Hlv1t2k6FjK
VFI+RurCKcMrDWBhBTHauxk6LZfQBzyOYNtWcW97W8l5aw1ShkC2hFBVI6VnBpkv3iXpM8HMN2Nn
0KkadX8clHNV+l8VgItzXbzNMAA2hnKISzWddeQS55NVmsBv6XOwKazo3s9AOhQWgH4jvSf7JSth
COH4tQ/NCNg7k0RzuRXkobLcFtl4JHcy2dqQLgu/hejSN1C8qXD3qoByGyfLrM6fMiYeXopE3p7X
1lDHm1jTcs1irpX0w3MQV/PWHgfnehRHjyMcXYE2PU6SWXQ5FNeOmnn/LfDX6Dz8bOgJqokEnnOo
gQIqFSciGljCtekb8GxxidSGsGfqdte+DPLR2GVBFt81dBoKGUME79KCY37UPqjQDw/g0yDOiOAl
GYgt8ZwGp6mdt3vepX49BpG68yrYbU3RX+ncPOWzPJu9Wb+EY/zo5DYtFz97DsVtEqDI4uV9AATS
HlxH3Yd65r12Uuck8nDcx26SnmyIWoE9OHuSA9SF0d4jHPVvbI4Ge0YM7ooDrKcz6ykRgp5QDlTs
+7+OHTBZTL4+hzqAGEje1S4IRbDLZi6AmsbxLCtslgHYcMezkPDObfGE8bLYcka6qwcVoNu2q5ca
jWQpkW75IleXZqcOXYMSdpbdR+6aTMybIGZWYrCsV5faskgpK/V0b0CS27fJCD+6RirDpap2qnTK
e6TeOZKATR8gzzTHwj11izckpN+CoC9xL0y5YP2N+o3nF6OaGqhieFfPdYgu28WYyfQovlRd767L
Yrinph4P0pEO9AzUH3ULZqAwWJWHaiANLEmDTQSN+zWsjIPy5/q9buJPe6Sullxiv3XgPlIUEiHY
TSNEJiAhrlO/eGlEzzcJMUY3A+SgqLuE37OzoNS+TA7+wCxBATjMAFz7EJHRFF8m6eAe2zRfhofR
cOkb/FYNmxaY6XFTClbqajJJXye1KwPz3qUkSjQUliNRg9uR8eDsH4psOqUWbAteunMeBqdRG4TC
aYb6FmiDyssuokH626Yy463OfXNbVjPBtG0g137oTCumGqj/ZqBPdPMZHOR3MoQtDLfsA+O9fWuX
MtqXpqdpwPksEXlyY1BkrkYTNqpV9FsScOTa0k61ofUCVjYYzzHbbyCArPWOumyq7BpRf3aZBO0l
8TYZ5KapXJmZBZY+tQinlk/2RORt3Ldyp7prZzL7S4sb27Smtx+JQHdVER4b1zv1JBKsaGNdEQXS
4E+aq11MCxQomA+YiXMD8eyUDBqCrQEHZ9z01MJ7uMb9roSUQRAbe/qLawfThsPILENm5bG3BIQb
8JDYTmg3PoPKAo2V5HIX94lY24Vh3RhUJgV2xr3EqhQ0Um3LSyvPeNOs5GQvbKuIQGdKXvq7zWBH
T7OMvDUwSQA6ynwouitpm0TIULytYy7WKlXZE9XZomcG3OfjfnMhQzqZgnU61hsqRTLhsuomxjy/
otXlE6YRJbsya1wgih0yZTYaauvk3jYhdgch522LNskqU2+uF4ZHrKv0SlTyJe3GW9Olv8pGxm/q
heIwdgTPTjQQ1824EdqwDi0Zrqi+/K+lzSY3t+OuJ7hrPbB30kaV70h9SXcBJ28W5Tq2sy+kbayD
wVW7KVXuxho4kWa2XjeYNuFCtUjQGfu2BkDEWY6XMmf2kYASjEd5oHi7QrKKd9TE5BwThNsilVLL
oh+7EWhUYnKM0SWOs0YQwJnT8VDyD7MFeBDi5YplUXB69MTBf3UCjm2dXel1RYxL0KQ0WmvX2+Tl
U9DgzQ0tHa/ThPgmaMk2LB35MY4mkty2+NCJeHTrqjhSEL74ZQPppAnXPqm+nGvcG4Ahal92t8h7
b+icn/Epgbyy1Vs8G/HlEKEaLeID5KglwhQAcRLvSJfC+gfhbSt6ncGqTi4DldzAekUH6GIdiz15
2UjO3AWlycZzi0ft2F+Qo0abviV5JDAjiL+DpbCGkm5CjOY6nCpo+jOfzTZfHuhE0xzEZOzFQ30R
UOGdliJrTvRaxM2N3+GtAaFB2HoLbW9W86ZJ0Xl7DbVabx6jQn20njNssHQDEgABHRMofKEIUqOD
goAzL27MjAQiERUVuy2pkYM2YNxmQObhqYGTswy6Zp302hX4WscD0KrCa13m3nugh0t3Qis9+igM
sphWShUZYAaQN5kMjyMO/9cxzZwRSwpyYXTuMfOs2Pzq9JZ3KSy72NkVbnY3NoITRzoYAcduEP2V
WRkYYDgSCN1fxA4P5dxQYXXsST68lorK6Mqb/Q8rJuF3yqPi0ryemSRu5hRKqCXNaZXNKPd8GFoc
0z6FonG+at1yR3qQdQfAcVjlcYtUqI71Oi/CYmNjWmQ1Y3as4H47nTkc0tEDnbq26s7GWUFrY3Z0
taHn8BEHqH2U7tcuL9mKHIhrbtHRCrtm25DtR1tXb6esqbZR0n7GdGYG4lvWKiKQ0tDQlv26w7tu
sh1yfC5Qxe2dbowJN6e9QkjQRTSO0YrV6sNRKat4eG9iQLcX9GWlpUn7dZzXMBIMo6flZtjewS+H
rRG6BypY1CQHCDfJplBztfF7f+c3QBXGIH40BabYDtE5yvGq244A6RrnLGttPlVZ/uCa+WWPppgt
bzv4skXkXhngu6pVM05nFYuHUHXf6glSgdXOF24s9jwG2ba1kVhhO1vT+mFJxuyCBvlOoGe2jP6l
AL84keHDyQCuWiMFpnniNGZFCJ+R9Rdsj/cAyFmZA/GEzLsHTpocqhDz5NygTwC2idW/pmZ0jgmZ
ELDGKHYq/tbCgQIm6vfE1vF2GmnQlqAqAHtFsnsB8EFYkQNszek4hZKT8GT7MRil6SrMi45iEdi0
nbKKer6mYx0yYXAz0rZ0fsgyaW6IUqacp1AjEfWKcdjb1Lf7fD7GmdjPU5Q9oGBbsP7DWoN9XNtW
FjM+hg9C5oaZNc3O3nGmjLD0k3idy+FFZQPVWFs+98ltOISUzDNbMYP+RT9g5bi/swhkdNx7YCLM
J3LpIM5V/RNdsfdW66/aDfawmabef+hEwrqBNRN45ZOc1J4vm60rGdHyXVpR8OL6rn01m04znFeg
0arqFAzjBh0nWDvVeZdAmCqOVdMqjZzTpKXBjlTcWeF8M0d0XmyNwo2eScQAWe0YHJES5mCkjZ/E
GGsmx+5ruayXOqPLT1rHWlDggjtn2UrcQ49UH41Mm++LPjthEHr1eQRrT+3bqpy2k7qbK3RagsEB
gmroEWXdb02UFpy9zJgmOpZ9iJa1vukh+VekK3Nwx/8lDIBqTYIUIn/UVfuhSJjwyohMF2zse9Nv
pq1rjRghyLTQ0DyQZ14fBNnjQau3TgFLHcAAlpkKGPBDVrNM+71z49H33DTFNB1lcunKuP9gRlA1
4p6jbEKOSfdYutkj08Vin2ZhsDf6+q2JJHJ+BoaUtx5gwFxdTK0on83Zu7JQodwkLYdSAV/tf/6g
eAcJG02KV3U+13WQHxttHrrY8Mi4CJsdt4RcVSDjsENEfpjj/jKebKqbuv6WmFQCDlXFqi31Hrsb
8Y+sB/S5zQPxIqeqSMmtBtqahuolTbyXACnAbYCQE6wuMb0I/aQwPqWVGjxFw7dB03iamRJs3ZQw
dUC7vq13KAPOkaDOYWO/TCS1iDkpygDLBluiiy9Mug9p6V6BuPnEnMwR0KM0dLynElzxxo5HXpe5
/8aCTryMSY+iyLI73wA5iPvjmNORB1Q/veUmvwdzqwqsgAv9pb3m4P9ZeOUjFJZ9BCXcaxhExdFz
APMjYHYLWIeyeryK5vKyQqRNu8BDoOLdVqUlN51mMKzD5FglwGRsjAoWksycuKVA26+0949cldOY
PzdtDK61vptL66zx3TMbfk5bRQcqF9cjgF0MwnSjc+NVJvKtr4P1NAZfq5bevON+dNnwNk9kgggL
8GpHr97NP8ucOV6s7E3ec0yoRppMcxF8M0zno1z+xW1Y2yIrgTTj0ns36OCn+bsZQVozwmkF06ak
RTUdZ0/f5on96k3ylfbNjVeU12UYPkhWl02U5idf0SVMBCIqp/gYwvgzcqYrEbkvbZZeN/hpRU/Y
TVS+a8HAgs7sruLxI94NLwiVYNeSZdFXXHMtsyNMaQsUHropa6RJbUoUYwHDGLrC9mbowLLp9io0
mMUV0xHMeHcR5/ilCkcds9b8bLX/PjmPKSEN217XJ64l1Y40zjJMzFWcuxPxPM64of++pj7ulzAY
g1ARPiq03XFng+or0p5WAnPWVj+NHbB1ux6YPOhhEyKDXntG+Q4DhlXRNd5m2/9KsAOeIqznJDVd
0CShYKL7vG8s4961p3iDvI5hdkpPc8pYcqMsuvaj6CrKMAETjMJAAhU5uGegzjZ7MXSZQFBERskH
VdhNIgHQxN5NFlvy0oH+aibDB+kQCMv8jJVyQMhszsPenmV9WVRCrksbuUI/E3U7jUxzavIaO/A2
xyhC9WVyeIsz+SSKvj30YT1v0HJuAZmL23R4CbO6PFV3zCOnk2cs4qkWXrKXfIwJr3A8dYc0GYy9
7CEg16YV4NhoTuboPpeeZs8h4Lkmv8BMiEcnDPKIFGU9Rq2HXr3cFyR9XhT9t5bDJPOy8FKHQEZL
gQNSR8bGGyUTCj/+JAwx3ssITapRMxJGpJA18Ofz2fRXMqCmHcryoavMb6mJRtyyGtyDRC5to0px
AE4e4hbUZVua5kG2DPjUEvbFrJPdedpErpntU+ZFjovRKHXuldGCl+IpI/yovG5Arl50HJE9lolh
6rKDO3+VuCyXAfN7NcMIFEKSKeXeuGJMdm5AHmIhT7YNvLdRwZU74jFSKj4M+IciszjXEz4IkyIN
6JBv7VO3p5r1ZqQoPPh289RqQPmsSk8mshSNqSlMiAbGQr7T1skNmPaFhnU/UoEQKXllZNW1qpob
rxJvIoqv6ObfFcq+RSvwWPt0ztIsebVFAfcUqt4+SeGzEAXYO8mmra1pnTvya6SzrW/cKXLo6NPk
9Dej1DsOdXCVO69OaZ5ShkM7FC+PY2oCRS7BHEfxm1kgeKnzbj/L5gwRZhvFX1qWwmmPJ+YLKRTN
diKdMG4tZOPNU1WAaeGfXQ4LO0Mnj3Ey3+smJrIsaN4LCaWbEKC7qqTBOA28MqOvnZ3TDpdFUG4M
GKJ0T7qcdYOSv9mZI6k9SbN3qvHFWkxbjVERE8XdNbxHN/BeQ1RCjLDd+ipM4wNK/PuhdfqLKLgC
xoPiokZeUNovVMz70WLCQ6D2No/EFplEOOtdE+Z7L6TBF7Gk2c27vXgf7Xo6FIRgeEGEtxQIkGp4
XTDjPvnMi2muiq0mzXHT2DJc43WiOnjFSHztGNW5bMBjWdOzqSkTkd1vur6wtkq4B+kxyclRg3Ul
Z3pC4wTab1A0/QPjky86ZfjrONW11DQG0onsB0jlz0NIJTNotET+GJVHPdx1PSVzyP8z6OheWf0D
flW0dZck1ix3glTe3qu3QwPFh+gXfvuETKcwIWJ4z9P9aPMXQu9gPhLyJpSdfdeUlnpQzZETvL/q
ddXvXM8Feivj3diRhMBL5SEDhq+SPMfFuSWLIOzycm3Rf4SDSshE2G9Fme+nUxaWX/1wRhsAJphb
aQbWbajjY8EquesgmcKaVeks16ioSd21kqfBrDj4zM0LUHhandZLY1YTEj263a7R7ceygeOWkO1K
Esu4zjIww5k4h1N9BWfqojeW/TW9cioPno4miMNuGKP5baU3LEXlobBgxHud7+7Riu+yafzqdhWR
GSRQtH4HPKRPHxl2MvEmMZbThY9utum7RRjz0Dvu18Hm7JtljBpdej17cKsZKt20utBs/VtdNgh7
xm7JJQiLJ0C/Hw2k160T2YsSZ7gu5wkucQtdgsbYQ8EuxyoCNriDMp8GykRwZDgb4z2ksKTb3cJx
TsHb53NI4kyHMHoc3C1I7otkbKoNUsQ3RJrlRWM55wZP2ZHE2WwrJtJ3wzm/7j13umhU8+CYwbCF
x1Zz8CTBIh/1ZT2mRzqRT6U2XHSmcYsmIsxBnL67E/DeWAO5zgcNtG0G402U+d3gBSRbmwX9PyEu
a9cCuqMoc4owsA7WdJOhVhGiRm9dP4QPQ7R2/flBe+Ay0urZ7tJzW/SkZpS3VVeNxx94nv8Ny/xH
0f0bjinAbP6Vjkl2GYhN07FMnmiCg/8KpzQKR45TUdGqzfR0NicWV6dptkxaCwQuAb3IsLumi+21
qDb7/k7X3iuYLbH+/ff4G6RTWFJIJWyBC933nJ8gnaHRqFwhCGVbmXGm89RZ9jyyD2fRlTmWL0pM
9kXN+Wdrt+P97z9buH+/BtIzHUcKZTkUKgvA8wdCqDOpUZnE7zDUN++L2vH21RwWh0hFd33HkLnt
g3mrlN9sr2MqNJoAsnId/Ig9aqRikSalwYWY9dXvv9ffr4ltOdJavpntS/P7rfvha9EBd0VRk1XC
EPrDANi8Q3akNknAFzBjD3giY0EYNwLf6Z8ei78xS4UjJJW69KXF5MP6iVlKG7QbVUy0vVEsOWDM
mh7MnBxeu0AvmFQ2u52/kwrZE6defRxytepLER7+cAWW2/4Xdqvgd7eRGwjf9aDFLnfux0vQc1ZS
cWGv3cq9t3rc8o7nHsgnJLuuLzj72cwV/by6iKfgalpQhJNLHyeFvQw5oDGOTRXeBhPyB21K+1Aa
920EozRcRj8sfdxiomkt4ZCYQBCWrCMg4LBXyA/fAW4/kkVyUYtuTcedUYVdPDg5U8Lvn5Mb2jt2
ZnLi/t2YhUhoOYp6XSn7kXHitG4CMq6sAfpc6c0oybrxW5B6xAkO9rGLAceB7Zh3JU3NNaoBeKiu
fEkcqoxlCheU7InjgkJNCoKfknkrm+HaHiPn0Q7MW9UgF3QSy9rTQQHSRweJPczakpLY3Pol7Ebp
dVcBMqWqLVjvi12kJJmEE7MFO18GDH2DrsuIdu2Cvx9ddz0v38aDuX+Iw5JhXJBYW9jV2Sbk4OZN
2IKS8maOs/h5mktMM/6slumte9kZSKMdl7QSqwAt1QqgfLNJCHi7gzUobwEGr74/FP/bDOb9R7lA
jJufOcw/Ypj/z4CaPSV4NSBV/z9Azfdx+Y/3j39cfCk+Yv1XWPO/fvTjv2HN5j99ia7Pcyyf+Sbs
5X/DmuE4K9dlFfMl1HubwNj/gTVb5j89Fy698iQ/aznLCvlvWLP9T5v/5vnS52d9jIr/P7Dm5Qv8
+MZD+vKYr7MUC5dPcp2fFh6zLUpnroAWj25GIEZRQBt2F/tJ0tJ+pKdn41ndUIejlwZB3/Q0nwiv
RwxnzNceGru6tN4bw333e8yFvhdfeJ138cO1/cWm6f30HSVfzLNdy1VcJt81f/qORE7FAGIFLy0E
prmunyAZdqv4zPD2KVsaGL//uJ8WQfmvj/PZB2z42sCs/7oIEkoSZ1ElZ0RN4nlgfK0z/CpuHDEE
VdFn78l43/re9vef+tOmuHyqx80wHcm2zL7409KrxSBqB4nCWk5es0rz/G1W8XUYJ2RUlMPd7z/s
F7+iJwTPmHAsRzGw/euvaPadZSibDxsH+yady6s4KV5NoLn0UXwmqcVtCOdj8/sPFebf76MnLMFv
afuKjO2fLqw3xKqWep7WpkugebMMoRmwo70R75hrt0uYz9hnR3TplUj+8OG/eIY8HnHb8k0mK5a9
/PcfdrbcydyojYaJBCaLWIPkui0nvQKh3iPbmvbF5J5//9v+/GIt95Pf1bEtTyjHVsst+OED/bGS
0AJzHtreP3PcrHSyDvPqtnadS03c17rv8psiJ/HqP/lc0AjK9bHD/ryFe8pGdsKMbE1f6Vz46AYJ
7Q0A/AZmPnBMBRHNCIl01fr99x8sfqphvj/BFHO8MLYlWZmWK/LDb1xCHYdZwSHKdwBFdClEO9IR
NaUBUTpPVsPofgoZ7zFBFpyIeoLJf/8N5C+eLwoSxY32hC/Mny65RLGXGBnznMToGTPlNG1EgZCH
Rpj3H3yUw4LEr0lZID3nr79rSvEuopbWnOgoBnpyIPdFLdVqxPfwh4/61ZPLSmTbHBps33eWy/7D
ZYU9NVZNysxYRxHtNYsIdptRZwjqC88rstE+/cMn/mp1cFiE2Bg4JHzffX78RBSvWWq4E7pjp1km
bQVuVGZog+VSbzV3KI2fMiP5/P3N+77T/FB7fn98HLZIZUmPQtj96ZIWYzVM5OVNWFD6Hbm8AGcK
EKBufkv+NEpOXdKGLm97XRDcmh2qPKa/YHG5zQloCcPHC5d5LF8zZILSh5/AvfExo+hpx+XH8apB
6QvOFjE0KixeReQsIwhiBIsle2p2abdzesfiyx9j9VZPNsKDCHW8gRQeh4xFEphJpmXyNEl1pjo9
FYk65yPKl9gRwCP+8D79akOQpuX4JgmPki3/r/cd4nHkJiO9Rqn7UxSoc6/yt6hMP1OZ6j/c8V+9
uz7bwbLbMfcQSzHy4y2vK6TZYGNGfj3mWKEwjx2fNsb+OTDiT90QJVCZ2RunhycXWflqTtI/3P9f
rJdLPIbnWdgMHNP76RvYfUPzLkQWFMAvwm7P8CFxdqgPyjxFWwLQfg2fJ4PU/4ff/RerBpUU9YVj
SaR67k8bLwZkhk0x3oQsh6iU5dVmWnr5HF+bP3zS399kLi0LpM2my4eZy/74w5scuJ5F67Wc1lXI
2db6npgk7hurN4l3uWG7//r7V+rnJAxeKST8ps9xEkkmn/fTB/p1lrd9NbLY8hZ5Hso66TY7RLrv
tOn2PtTyvZxLUivG+iqqQ465Q/pGcOyd0/rXSe2RVDm81wWXPBdUgfPAwQ2GIVj1iNclRW/6H1yh
H7/wTw8BFhklc5OHwPXiaD2n5okTOS4VnZ20Rlk/Njd/uER/r0lsiyqPSty0PQ7ey9Pxwz1haKXj
0ocIo515QJSR7uxkDJ9Cx3qMbLyiqNUNf0/o4LFH0bBCyHhUgTjb6V1RPUmG2it69w3vgwWFIHuo
UcMhR2RN+P335EEhvOUvlTo3k9eD7VX5tkJi/NPNDJJUoB2AhZeH8zflUUFUbfLZLk+PHMF8D3JT
ML1cGXGBI66huEv1u1CsksmoqNyVuVHOa9OF4Eq8s+0RE0s1K9JlpJ3lr+OJMIRzWxefmP9PaZx/
Rp7VrNye5TBh2ScaHEsoZ2B7oI07sSJOeXbZp8zNp/itohQClMR/8ZdFdFmq4HxnK1Umn5YVVqAe
DADN0TMpmBejZFPmhlw9N/lrd6ck9BKZRIcyNr8wqX/z5+qh7LnvWAGHjdZcW7OMVmNKMLtT3ThR
i3GM5L+VbGnNfL/kUDY+nSJ9M0osnDgqBiQUhE8y4pbGB9AIduY5f7Pb5Fs9MHpuNimUDiIeuVED
Y/5VNyYQ3Hpz4w/qotPZGzmab13jgz6w1qMCFj8A+7d0RU+m4v8f6+m6isJ96YMeaDRPQNt6KWl7
LxRHm6gtT/PMDwm+lpgc2sZPvtNCRnXPRli8ZQ1ipzYcEJAMbF0A1jcBwVC9Yo7vVicGLDxRhrh2
Z8YuYe4TCE/jpXWHZQvjr+3R6jo+X8jQ1HT+ypr4gSbHDeca2VphwVkRu0D4EwqI/I10wLeuNXep
md30rl5P2bRTPj/oJPz63nKDOaA2SIu4Ld9vpOHzokOCMZn5EGQ72fLs66+5HX5VlSlW3gJvmrgK
nBpuA8G3sgt1FrK5NsnBq6xyT671G4xNLmn8mYr0LZ5ee+TixldlV7fFoC+i3rz3Qw46on1w7H4/
6+m2Jj5T1ME5NJAymDmtYSd/a1i8ZHtRF9mn7S3/Pyq4ujNw8JRLdirxaqNVvg0J8ichSDOzB85t
ZYetJtubA6PFOeCnMbuM7fKgD/ERic06r8LHbtEx1aW950kyV32FvoTuIPMnJ80RQVMO8LybOUkb
AaE8G4SLzyTP5OuiniU0w8fSo7ZoZoN1cblIc5Dfkm/sr8reI+wjvTRzRXs9ZFKtucxMZoNVTRuJ
RNagQQJgpmTx3glJQE4doUdUndwwWnsDs9VM4ReSznn5WiSfc+LVyzWI1n4RP6Jc7wA9kGtInMDe
mBM0UfmpzSPv2FqkPy58kcWbh/B9sES6waTNDcSCMaK2Y6LtxTudmfdp4lAXL7UL/cS35aiAdBt7
kPEe8fZPZrD9XslOSy5nZifNakrsN7UPBQZZhyzG0aqvRuGSfERZFkdsHWKYScM03btIFhhpSU7O
UGBJmK2iPH9fQBLxrxpmeddmfDdrFWefS0lm5P55udfB98euDpft6jG1uOi4lTOYwdGni08Cdcgj
PkZYhhrJQ1pjJhuVv7F9nlNXBbdzEp21CLe9QiPq8MoTWyrXXUzIHeAfTI2WvOlixpRKFWQ6DZju
i4hBEjqHyZga4pdDC2zDtz6OQDqM13aV3H9/MSQ5CxsRk4eRYtBgFWg+baBEvEtnQ7unMpe8oFOb
Q+41Lwv+cvCQ0RoM8q01Zsh10/JtRqIGOiO8Rr//LJ3sba5w1SoHqFfOHpdc+bHkzU3FXTjYp0Rg
gijI7nPdeVHloNLx/Zsm0Kc2SD97tIfrrOFlHfLhxkT5FaJ1pzoGqSxyjPZgg26w0JL56npnq2UV
L8Lhi2Nk21nLaV86tDOyfNiHfTnRRgauZUUHNxObvKgzBD/h5yDSz7FJP5M8+ARDl0BCqXg6/TOp
tukG6sQbpqGt4QTP3Ex+vMS4lX4aqr3EVrlpvHjTmfnZ67O3UbKUpG6C9DXt/ou7M9lxHMmy9qs0
as8GZyMXvZGoWXKXz8OGCJ84zzOfvj9j1F/ozkxkAf+yF5UoeES4JIo0u3bvOd/ZhszDLGKOmO5r
6Pet5H3prSxfKNGmVVrCUeBc46Y/y0Mlly6YmFv50lWXv8tCvC/OVWqjkeSK5rOxX+5wvYAIUbFc
GNmzqpFFV1nHWhfPy/kvZhEEQfGoEVK+MjSHwZ/afi+FfuDyW2p5lDDc7toU4XUCGrkq2UKIG/00
pDSk5IyBK5lHXCEDJS9lRgG3qPuk993t8hjvL2SmJx4CEj7rFPxeGrRJ7IoelTrvnSlLv46kVFyz
xgfbRl7PC2Men0sy5bADKvmnSargRW7JAoiS0zhbJ2NbYem5Lufpqs/OtUnFNc4q8R0ZXn01xZLV
FDGJ9nyK5YJRyXh619NRnjnoD03UUNw9qGZxlXfRctRZVn1X/u6pB+PpP8rrlsfcTubEjWGGiA24
WC5Zy0ZnBV4H0AEqOUNRs+E8n0cT/jXHrBFK1kdyKRyIz8W7mWpEfsU5whTijnGUeGnAdZslzyjC
WZooSDgpHfv1nVCVN3TJEv6PQIUo7eugV28D9xqO92za4R6kzByzB19NX2oMDejhfnSfearKsS4n
t5g1tt/MlvmjGs2d7WcQ27i+ga1uMWY/mfCCPCb0fIuZcWhQOcXjtXBYjeAN9GtijVC0FDR+kORs
0k6+QJJeVb7cIuDPmZgz3hT2huRfEPgwsCa5P3N/N0HvH03O29u2o0eaWRK1b1lsWry6VhWCATvr
FHYQdU/axavrVM/LXWZUrEbIMD0uUAw2gTIp0rEFCNTskYyv1rKP1izJYRnnV5KbgJ9YhcMsQHPX
ptB2WoqUNujL9RLOECr5kzISuW1P94l91LWs2qckgnkGfqOhB22foGd6sJOaAQyBN1lX8YimVwf8
LsYvzN3bHuPWOjUC25tRXoTx53LzdAGZvqS4s2m2twFyNER5fLMuml03ZBEYEPHt68lqr1PD9DwL
wwygnoldt+RA3lELDzDBCIKvm7NAQHJqkx98v/axLONyP+AlCyybACZjvo4iGM8zgsx85PatKHyq
9hbNm3uIOqRZ00g4qy9o+U6g+NcEDke7aiaRugyORhIcaF28LXcrqXZbEilfc7kZL0udkySPcGM9
F8gdRm32L1mDmrhSCQaEkaHK3UL+p7OsnXCDjYp408zywZskI3fKfbFWlV9xOz07Ac9D0kU/SPT2
iIXPVs9TE1Vag6PJOJgDIbgNSxirrDwPO7V1rtvsvUWQpfUYOxqUdOMcREeq9kscFjbymBcLfjo+
v+RWc24j0YqLgej4YtZYt6aB4L2m98+iEr+SJgzBYLhYGIbaRPqumqcCwG07Vf0R+Wd+JoST4pNM
LoxGvcP3FHaEq0YgKPt5eBsSEV/6Mex3ijJqaBmxd1QdRU48/ZrC6NDZn6N6yvxahaLMrDsqrgBC
f/Qnf5gfsMQftCHby/UvLnJuTM7GsdmdwwSWBV7MZd2ELDtsA1QspYJ/HS8lkiShnTKXq+Q2VJQZ
LYy11bAz5jNBR4kxHwM1PeFCiC/klUYX05kimXzN04QMDPGCqREIN+xyvXlpjLbEdaA2a/LUD6If
sI5XBDSypDqlgyYpRQ401HzByGbukUd9Cr1/syrW8qQiqDev1Teri1/9GCcK8Glf44ZYjkt5T+ml
IfWeOeZt9Im4vkkvjyBuZ49Q4nUxjY6n19ou0sSzSwlrk7BMlC8ypxHrZyyX1jowt3E0vgYK5CXA
5EaZHjXDue9V3lBooAmLy3eJBXRHdH0EF6ecwIL7EV8jStCp6xiRRgxUuPN2ilbCGEMUL6bypDTR
pRoJ8lpOHVxr1KJJcyhTLfSixEIwhRIUzfzEAdBymsvS5gSF6K4LO7oNQ7ke21T+RmuuE7l1FU5/
LmxxWrYTuRmx5idelkY/ltOpa1dvjoGfvDMZThBqYEThQDmUxDXmg75SOsYA9kirNrfsL46mPo1b
SCJdHCNPEbzYcu5BrcHuQVkS5CRWlzjyB/z9a2ajSMWa7oX3cBGljSJFCT70QL69lJqvAvigWpJg
zmoHupNNkYcffE/GImoy/7T3NnGcADsIJSz9FTyyF83NdyWHpSRHvmi2kbIpKy3baPktjzf+TlHz
ELMCWvJws5S5tZllsP1CLEQd7DDamZkLKMPFSCxLS2xhVzchC6g2N61C1U3oxXtQxoiAKIkUoozW
IjiE0XBOKv1TZRU9mdRqwax+Zk7dwS7LgVQYVncLr+kU5sV0StJbLc7JhbHJL1P1dkOCxbiPVXff
zuWLSk4RCcePUTiHG/xE2bZrHzu7VtkG2MeXTVJ+T02TcZMwG0YjzyalJtjCcZ2mnIv8tyDDvlmL
1zAu4W1O0Q/E8DuMQJvf1WHZHEjDuLXGkUNPg9zcxE4VM7hbMVA3D0c9sVNPNbinAr1CP6gdFKjr
mXIw7fhVNhlxkJ9cJoLazNYl382IFl3TKYDEsC1i+8v0ecBxcG/Kpr+EuBM8ORzLEveS++bLsvDq
rB6y7orkTUkUve+WXh8h3GdGsRpJQxiZNEFp8T2y+l5siPJIiTbFvO2xmEK4MC7NLPb5SOK3UdLj
1bFremMS3DeWdXRg9pDwxuyeHVgNOYH9bgTo5bArEFsNyBUNskJXvRE8zFo8ge1KSg9fm1Df/ln2
ZeecVtwqdJ/ShKTF5eERdEuwqpMYUmHul5mTpxCB087qikcYedZZ+yrUabjqbZetcWUWm6kna1G0
Jgb6EUP22KruMem4XY1ejbx2ak9TiRXf7TioZY2jU/xyb7Q8R4c8Uq/QXtcopbfY+DGmYti0x2rw
2EkdCsr6GoDb2olS8SAYVafBwoRf59ZpZuPFMURbRHEncq9mVz1SAKnHjP7tpGrBcYpfi5haNnVc
C49nykkoQuCgjg8J4nEMVyXSOMO2smPwQpqfe5ys0D8O8j9FRX8CsX2/iRJsS9lAvHgTYSvlSMVf
xLQ4ZEF90sqyPrWxUZ2mVNzzWtXeKKLugm6wu5CzZgVMRABNuMefgLQ/uvW5TRGhogJECxwmMSir
hNWG5+ws7AEvVoBXjRpaNraq3Jz3bnRf2xUgqXS4D4s2PUy1jn6wdK4ua+G6i88lnGqD2SnWNhvb
hsrWE48c+5YneYomykJBURcpoKdDCghj8p8DHAJr8ny/PMUOf+mR8TCW/n5KEJDIw9Lk97dkVW9H
6zvVO9gyskUmZOmama1kbmFQ9v3vpX1haNm1ZhiMxfBi5Rza8uFWhuUQzjJywi4r6r0mKtVNH7hs
ngJ+JYUfmj7ACFoEowMz/LquPTMInvKaIkRxoBfhqsm9VIu30Rzel6WFJxPjdQMqy+s71qPSIZ3X
8X2DAodEAD6focKN4cbw1KyeYNIhx6l8bsipoq0Ccsq1xi+nTVLU9SaYf6bnotz3iGc6DqOknwTU
pxkdNbdPN71m5xhAsKppo+N7uU3+6NQ0yooi62FKwjtrOSfUHN6b+qMpstflVJhWbIuhWz4MM607
2BaFHrDu0JSLwcBB5d5N4XQ0w4gV07mPW3ZS2SJKM77wbko/Rebg5uV4Afbsa2nKoXTioAoZrQ/r
ZFuNPZkzVgcFucYaNSEHNJzo4sSczJI2woBuZV+6QITUz55aA/tO8UV5de6/8ODDEYlz7YA9bTeW
IjqrSXabEnl7CDvIM/TeMyTr9h0smKYExFRUeXHoGw3IVTLpD2ZNg3gWX3ov0p0dh+VGnsQ6w/9I
Cp0eWmg89F2U7fw7sA/otyjZbgp8ijRC8etWPvn0SztEbkzLhonA9SkpzN9TLJHyhM5K9tR19DQz
vhja4GvHUpVjPfI41yr+xlav0zv8gh8FTZ9DZOO7aip3OqEPPrMXhQSiGNt6VHSYXl+GHILJ1spS
gRkR0WZoSVedSaFBbU3Wcso67AxhDmgu/MZnFO6rmuWRkee4i4My2mdBHK+dWmbjzohOO7fPT2Bn
w8dWzZnLxNS6Jlb2uQ19KAcCl2CtJncmRe89Ttvac1Pzvio1+gmNT0hYUTC6q+bimnGcD+KkvnRW
B0qR/izPZDjcTmwPRz8VEEub4Xb5UVwbmddXrbrJsxCvr0EtUCJij9aQCi0KB2gvgTg1dlA8aTld
Mj/Ugq0os2BtVvWrn0TmJq0x1w9x3NI+zeNtFmb3WqF/BsgrSzRcNB6Fsk8goDyjEACmpSnTeR5l
EiOQhR39Ah3CyF7N0huFsINNOUlsJWpunDEOSzJwOd9vDqnaRvALYqiTlPbAGxIDnXm3aSFmg7oc
Z2dVqASWEmMU47eD/D/4olwrkwIihrSYm6Qm0EqjwF1HlrbvQnsAXC05yyAW+qiBulEEJz2pihtT
w6BnzNpBNJq28kuVbOraJEYryAAX6s6xrwXQZQfRmF5k68kwuoMQgqYUMwFgCz30ZdZH7hjHa/zk
KYEbh21eRQdBY3vbO8Lft276FhvxcAgtkWzTmqlCkZmStXCrF+l8G4rxMmCwWeslhQlaNix+dftG
5nqOPN10toMinuWwcTsU0raD+XHTAS6MMEBisTV6ZPOyOaBjmRM2KUy7OpvfTJf8LQZTP1oDo0xD
cd2g61+H8zjSBlGcfWy2+3Auj1ab3UgSAxAJ2IShG4Dnw8PlDM4ZHa1yFlP3HesRx6QJeXrR+yd/
Nv3T8v8yox+3woS3A25YN2Cxq1Z3h0jf9/DzAftpRXPSjewC8Celn++y7pa5vjUrh9Khzc+I1o01
bFEcKoJxM67SV43K/jQG43tE00EvyD2GVyjgnWSfNueO0N+OjX+vZwyyAKSyNPY3DAjJvCqBezN6
ZeSJ8i/EyyH0G6XpX8P80JihTo0zxyufsI5V2jkDfXfuyEzgSbW6Z78cDkieaZY2+jMPUOYZwfAN
mvYF9gBGcgNh+axSBhqQGiKr1+Hxkdurjw3URzLuDA3qT1nU72PfPLQAfFvp3w3yD5FO+tquaLEL
MJp40e4EpLcgTLaOBd0CwdULKfcnRS+12zlLMJ3CycPUZlO4FHhpy18ixmpUN2F7JILxgBHRXKFF
hr7sXsOwuWRkQ7KFaVv8fhzRgxZfSQGIraJ5u/bxJxbcA77a36CV9deJYWxjQjgZRRowAxyVzITu
FaCarPt/IQGjmzcpt2oJSxTYVO1gpg6Ml6gmYdvsWnszR/Qbh9QGn6qqJ85nnqHo1FZN/msUSeDZ
mCbwAmPNhOu002Kn2U6R4I7vgoDd3uXXBrT6kuemd178TONAbozfSYPxPqYuSvAIrTS1prL21X1p
VGsj7II98gyTeVzsOQVYAhsETqm8ql+2iuppyovt4Mz3VWTeTdFlCswbBZrRtiyoyEYFH3MSMi1o
FJMXL9LT1ELvjaoBxJ+RHKLWfiCNpgJtKa5FQ+4LYw4pb205Hzp7UWRgutROah/mtwCeRiGCk90G
r72ugSwtrWvSFHecSB6qMKy42K/oiI4KGakwQfNq7+r+J7zmS9lA3nBn7dUJ8xtBjbPNfKwWVkzt
QCu8D2Dl2CM0bszUx3GKblHi+SuE/19iVpng9GLV59Ntg4ed1tym89VnvXNLDt3bkCbhNjeD1oup
ApKIroTbAnLqSj3fQj2XxFRpgqvmO/JKy12XWFRH2bS2U7ia0GlkHLADWzENPnFj/dgyAU3T1Zum
J2/ZpOWoEtMD7OhrCSXTxuy2MWZvyQqLFfcSNwE8YeKwiM8+z1DIm2z4kri41Rxg03N6n5UtuS6Z
L4ERHRxXOSzRJizCZcSmXw/wKdX1koiEFIpOCg2JvmYmgImYBvqXjvW5D8rT8pIOKXwJP6wkzFxh
jzeS6vGGkxbbiKP+cFK8Ur+ta6j1CtTZCoVjkiqfSZJ+V2RcybdUpeEBY/FBz8kFYOxM9pKSX9W0
3Sj9IfzGc5f679gsdsAJNs6of1WCXMsQQiWm0br8IQzwrCsQE4Gxi5nEQMmNJ5L8J/Bp5jTaRY3d
70AmG5N7i8DYAfM3V/u5gDk/xVdLRurK4KBQEgACkvUU8xpidcseJ9qwpsa/6WV0XQcgQnfqTWbk
a0OmtkYz9PeJfzjNX2mPGb6qj71FA9JTXPgGAranMXwtrHffdr6FDD2CxH5M/Wm3vB/LHX5G7gjL
ip9Um2o8MG5qKOgmMdIy+K8B8h0OzcbkA//+BzJbOW/Ta0sKuQwMhcFR1car/Oi0rkMz/qjU+J7G
Cq0pchmkNysQw9fywbv4PkaflmTqXlMDSYCXl0QCMqPK8IomOfuO9stW+DejLp70+s2Qua/ymskr
ngf2bVklYBZJ4YsT3oh81biIP3Vs0U6ycyebMExYkvJi+qn+JRMaW5J+BzO646Dyk5fQ+lOjufbM
LpcgyrYMdyKcDsxOfjRpI5a/UqZp6ST6VvWnCTqzIKdhuZ+49k+C9olmGR86oaG+IzGH84OZVode
bbc62PTM5vapyeYrp2HLUfDUTrzbxo5e6vFXLAOD85mHcniygld5hZYgKmcOvuTFlD+wfvxKx4uo
XeV1C1ouxvJdD5XxnbkH+Vfke6wL9aGqenC3/ieztK8MHw5xeyPEt5W8HZYLjLDn0qjpZuB3y1gz
EmEflz+IXSIjaH/Lp2S5tdKo+Bhzf+P01lneuSSs/syW8+lw1bAtHCOCNFuFLTlxpqPizDtseNyQ
3CKwEY9+m+xaSp6gTbfT7OFJe9aGkQEwEXZT0p5h+0HcwHSWB1/QJviHMsEbcuK5Lpt9Rb5UnDaf
dnvVieSt6OquRCz1CT9Aux+jOGTKm5eeAf6HmAf69zILQHBZ/9c1lpG3jl5i48u4vaxT3rV3aYzM
pvHaASJgCEXG7fqT5cgb3QTGEpgGNBXrPNqKu+0i877Wm7vZZCoekKDiZoQIzPQAwNhLOhXv07xv
KpBZJdo3JZuL46hBlSE2NpO8X+LIw+Kst5xJAkR+HPaTESI50p7Kn8aVq3Mutph/3SQjnHUCajdx
WvqbkszEe65Je4DueAej/tSM0XsWTHKKdYsktLp1HX/aDiKg6tHggBcqCDtrTnd048FoD3Z/YLb+
LSRqz5L/SVJxpyvBXsdY7jkEynlNoZCW1+OH0qH85ob2UA10XA0rtw9zQHeJ5uPZJo6S1kp5RYUU
HFokHL2oXimbW6+MBLrh2ALRFu2SwrJXZOnAhFAAbdZ5fHaFfy9G+2JGgXnhCDdBmWu3JrpjX0+4
coEcTXZ1zMQGFGjwaxKKdp44ezdCqQ6ZqV9FE23zEHN6NJ+n9k1plNdRU1/LlrwAuyxuGe3HPLKc
34cp+0XYPI+FCpDDwWtX+7G/Vyr/iw5Fe8hI0mQD1e9tvqOVDaPHa+AsFiG8ikTz33xNFJsgslmI
bEQNJE3sWWbuohy2feC8OMzNVuk0D1tdB2xpwLjrOfNAIKhvyHJSlG0485p8L8oq6uGUI8u/4CKC
J9A9BAxnFBHDw2qNX1N3l6hkiTjMeWjzx14Ul9phGophdS+I1EbJEluMqRj4s7GzVDM7JQHpJ8g6
cmbdi9smL4DQtSO4jADGfT8jP4JPj3Bw1aixikW6x36qfOZNhpKFJN+9+8t0o2tg5PmxzzZNY4Rg
YHzPZD9bgddSiUqvqytmYI1FhTSnlCLuCCbYB36tPIVFSOD7XIEKAjtm+2i2wtFFNk6oVZAniNtA
5Gm1sR1k8INMVkZ1x9oc9NcWquguHDErCzPmYiEDqayOtyjmM/0yTiOuvXKj9trPWYMxd7oOSQ0V
Pxuh8oLM0oog2oJHJeQmuhmgdkj50YfvftSyweSGMH3HOGvXdrMJp+w82dU14qGiOttVMdV50V60
nKkjw2Z/F41HYXT3UVQc66G1vCBnEwy81m0/AwdKUY0KhHkSGjtlH1H+QKO+MeP2sUi1+8mvP9E6
zFQ8/fdbbqmvVpVe8oFWb5Y5GUIYFRB69WM2/XMSFr/qgEa+Cfp03U3asWzr5xn7hu7fFvN8O6Yh
xQb3Rl0FpzBIdjY7AsiI+GBFKnyDAHN8Vz3aPUZjt3J3YJdRAzTlQx/hQMcEoq0nqNurTlMqFFqQ
OmDHXereHkhkcROSs4haIptrKEBVqd9jTEtzoEsgT3yodWaMAKuhBSkTqg0VcBhxXETiuwZFwEEg
RWpj1dqepi6TyZoGkRhACYopvIOWWK/DQsOI0wLEER2m/F7bhyqeriZDmoW+15n8jvJ0YrHuyWdl
7uQNLvQRlvd6LI8jfMs1EpubzB0f5rb2kgQfmEXsHSwChcYqdVkCLofrTHq6jSYjuhIFcjtM5obR
OmcTHeNxGG6zgglFkQWfrYLmLXCsl4xarZRz3lRv723hfGuwBFZqQKUbKbjR0EAQsFgMH2ZjbkLh
ElujcOKvoPHVY7fuAvZXmSJCkYGBX4kNirW7PtFvLa1ERETaDCcqrkZYfA5lnG9a9SnJkZnU4hJp
MQOcEcQ5xqOd7Tt7vlb2HJiFHqvTNXJxw/sGiTYWhNbmUeExzPKp3A2J89pw4mXqpz4M/XRJhVrA
GDH2wD8/cuwO28r9dtTw1onEiyUz7xS8oqDaYGUy32fURSxpgME6i2EtJYbmaaodobwis5KCXyg0
C6ZqJH8FPnkYhfcjbsC4syFSJ09la7wFHfTm0rCNVZn6FzD2FGC2fVTH2YUemLwkRX0uoWqvm9j8
tuMPhEOfQdcrK+JJ3pqIul9rFM1z0uQEYvXejfTkBJV/j0iFhE6mUrOTIk5kgsuB1dpnFQVBwfO3
4haYODGpQ1tvQ3A5VtXBbU20F9A36mrkBIJ5mEwBKvwWC/zc9EBugrXiqHdsfwrHc+XdMuElwoLf
hr5LK5v+A8K5tGRGEm1iPmiYcWYlKJyhWjbc5Gq10cvp1e58puu05nEc/4RRv3fyfUrWuSaFE4mM
P48sSNOuzzPFT3jSWalkWDpdaY4Pw10cNsce5Y9NfE0l09VRpkdLZRLUxn0cgNogiL0MDlUU/sjC
WZaAMk/Xz1LOPQYnv/xD/jww5DmDjImaoHcjLggHP2vkvxfkwBfFwdfKt1DGIRJGRSCb313MAQI9
CfLY+V8monU5sKpf3aheWrLmoX+RrEP6fDvWB/lyTY56Vi1vJ+KXlvw58MK8Xu/fCh8S05B+WLX7
UIFhrifxJmtXJjgfYRocGBntaKYTv0lcDnSmf16Xce63RtrfMNWiYnYgPkbjgUT1ZJVgmlXU4jGX
EY5Tx9sdRfUku5icJinqyLpBdnDf8gTjrmAtoPudGOM9DUz+tCKi0v3K9fxDiU2wC05zauF09AgR
5JWn7zN19xZ27Xaefjh1/9jEU80NchaZZmbiEVW/q5FfK/ruXUz12xixJijoa3yZDNnJHK2we+yT
5sPlb7Skrs0a2kjnXWZAyUDq2BlvrEzfgJjme1bIg1FlOlOsIB/qi8dFBFKTHGoM7TunWUImfuqQ
v2WTPmrP6U0dR88tIZx6y3KMKM+wb9yZ8BRikRLikQLSjJZX5v1rNL956h6WNwwXn88fsZrnoHXm
zLkPZXp9H/NF9aAsbAC4bk7RvLwdJ3KeSgQsbk6AVmzCLVt+PNmklBXffSQy8rQpx4F7HAxiTgKb
a1Kyj3GMYOzJs90B2jHSjh18+pLHPDCDH3FPOjvUKTqAIp1B6lBuZxmPgay1l1tbyT7MOLvrzD3K
VVjQuf8t7y9BPlRStfACHPAGZBSSXSVv7VxrzhpBIcOtBf45Tt/kD2W4s6WX377uldqlCfQPmdMu
U7gLwrFbWzv6Rbf/V0p3VZKa7dNF4i8tZ34/Ufcmao3lGL2cb0y6aQ6EAysddnQwCHH8DKrs2yI9
ARNS8uSAJgpSviT5qFmw2tMmuLca+uHkscTEJoUhBz9Lnl2JnjnFjsJ6nH3RTpKnZ10mVi1nqpDJ
ZjFffYtYeXmOXNKi+4acg7G6WfogS6Mi1Iu7Iu3XSxw5h05kUPnBJLk+DFBz9RuZ9770Jpb47ppD
UGyGN9QtoGran058VGnzS55Rl89ixIwmA6kR5BWXTNRiSUdt2q06W1ApeDSWALEq4X3mdC7beNjJ
dOrlaskkcUvuZiJqN0BzrjYpzssPRre5WCH5QI58SHnea8qQleWK/VTB7JEBXEiwXq3aQOtIZE7k
Xn1YsFrCyQpwB9sDcK1VopmXkvWUgLT3Of+WmcXLZ6uL1ssJBTV717Nqvn0ZNr38yXKNfD24jI62
/x02yAlvyf3soMrRVCcti2ZcKw+BMjAOeQedef1qdhA15D1Sy5UE2usp6MyNkyMf8HUIvZw9f1A7
wh9X96M/HiCMH5cvFdzIw3KQThrlblQGmi48WgbMDMevn5eMuki+OzN4G/3r0uBSA46iTK95rhX2
8GHJui5rGO9Doj6N43st87GXSy6vcOVIpbJ9WnoprvAMP/6Wt4zsGwDD209DcpIH0H+Fu6dYWxPR
3S2h2GrJSb7sfsT4McsVc7lMJRqYIRtPDWmFcoUe2tkbbu1cuXRwqPo8Oo0kMLuCS5HSDVHrt99N
LVj3qyUgvGHqicF+69rEPPSvS7Z9HqhfMiWhiPNnDlmfdNy5Z2wg1g0zzGl6qafiO+SJENorYrvn
4lae4ZPIf6KB8Rabd0IBSVCBAJHLlbxdlwvcQRHlMGzvMSTvlqh0RU9P4WhtspIvZvnGGxZNvSC8
WasuZCP4MpWQLoowzY+lhcOhApuBzFqfhvkwGsVOJyF96ZMtv76FdoWq/iLXmnkgdzp1wy+lZRUi
wOeQMvLWTeUe69xayK3kX+sWzt+vRHVI1owBTpJNWdGWTidC+4oP3BMf2bCVy4Lc3zIZUB20tNuS
RD9ygoeTyOWNug/h909FxDIzp/53fgFMxiLjgvlCwaWyp8uGGCvp0cUxLPf6Zuy/QPywLfBrw/g5
DoeryXYdEkcxJ4QQst238m0uVYbscBjxpmrpbGiq8kBQ0dV3wnszCZ6kfDRG6h/yP0XAxyvtR2OY
fqFRZf4jOfW/9dtTyMHcTM9Nmr9HH6Pr3khtTYK6TPpQS/4nFd8nzpTvM3IcnXOKVJvLbCERPkRM
iRUje1djBvkBfrcUiVKCcmOl9j6g1+I68z4kn69gbMxGeJ1buEFiOvgpPhZH+TeGbB0n/Z8dN4aK
45LWgo5f6w9uJGtEGq7X4bwuxxcl2HQuuPVMMLNwGRx4tlTfdfpRyFApfWgB6oYuNw56ZxwfWzed
XhNmihSVCNZcI/Hyxi7QZjXA9K1dSbQLXUYqA559z+kS8zCl7qnMz1J3zSk3mRqQNQ5gbGIxLLJ8
wpYpcC7Gh0W8wqZPa5YYqrxHoLMIPVRjeOgJOV4RmccSqV1iDm2Ab+i2JHsQhQjQWUypJ0k6M/J3
gnqfuzbay29XCmsX92Pvtw9Wax0EOoos9Jn7BmjhNEdtVr9tDk3FWaKR6qS083rSgKhqsnKlYVTn
rnPxHE2PM6XuWrdfFzmtXVV7HaoyekuUBvQlOtSdO70mS8+OpxfFjG6k/p/3x+yDdJ7MIgysnpBz
ShWdOgUphFUyDUKOy6bgSKrapH539ssofTuLwKvoraPbz/4q5Hq4bfzh5tqukaZ9X3p14iF/iPt7
qDzpGtgC5TVlxVy8ZGmxUQzUB4Em3xnOk0xKlhWUvrXSvozIbXNOcNXig4HRY9s6mXghVPCm/VR6
dH6L30PO9HM9/umQ5kubSl6jUpLGlxIQsl6fVGEdYOeell8ujVEK0nxq1Gk/En3WSxXOCFWYIC3u
dE2K1gI0MSTz3YqqPNRlHSKUL8nCYlhJVTvLeJkzhBNLf4ul9KOZr2URGVBxYs4g6XuC7k9vXxVS
Y8QFit13Y+XXxYwlZWKthYqn4TyEatgzFfHSlOpWVTSIcgbXPj5atvaZRQjzDHKx+PTMDQ3gUgX5
VOSUcTmFFFwUfnJe1DX63lQw0vcD3QWFO7kvxGMvLbQubIiIRjkTaGYJvK/FhktdvB1j4C2kAkK8
6zirF/qA6LzxHCNDiYLj1oI23xcYnLUBSCKoZemk6usCwWHt3uC83jL2TFa6yN9rtUE+JPU5VvTa
lXWFWyb5kfIheuvIUq5/78LT/sItaMKpxhZtuKYDTex/uwXteqIx2UEwWER6ITNc3jUZa5WTrmOy
il3U5mtmhPTdwhAZr+79/Ruw/2zNNlzQfjYcVRWrrPUHk7QNBTdR61ZKkcjDidJHjkNHrXRvFgMC
Eux4pdTuVvo3ChsRqcGUSM95LnmO/JWAmi6toFHu7madOh/cXjdVTAX9gGueoKRDQ7Q3LLaGJMzP
lZIdYf7eSBuGqswNzUca05VQPZ5IQqHQcQpaoCsywR4XQ0qT4Eis+faN0jrqk/tEazNBLC0eqefR
pjBaWIwGg6zyUsRU0nJWg3zzsqB6t+4Tgh7Nmpmrmak7JszfrQ8ZWnMq5lowSgIDOFJDhoVnpnCG
Hb764r2c0Z1b82Pk8tzZ8u1MUSwzMs5/f+3/wr0LqkXyoQAMYKv9w6UXFkgo00qw4DHrtTLOmSmo
H9p5xU/OiHkdafn2719R0/+8AbkYv3VuOUu1/8RyIANAEU1HDyvx220tCcsdT0Figk1zu/An9M27
YNJupBk/RrOppQe9nt///k382R7NR+WDCXZAQr3+CFXQ01zNKo20GCI/aPEUwyRdN5WHz+Xf8Le0
v3gpFKSGZVtcYAhcf3C8h0hPQugzpG2OgQEWxP0oFUsOEvytOahETQrSySaUjGLub9DCp1RuziaA
ZmkhE14hQMeD+m/BBH9+Vw7vis+OgRCf+B+5BHY0pWDn82ZdqdWt6qLq7tVn1AX/5Cz9Jgj9BeXm
L15H0tBMh4uNJFPIauR/OJEdJrCRrfYNhbEK5Yq9F09Dg20KEfnff6V/4fYHMKNiLbQlnsQ1/2Al
RoQKjbVuEUHrrtdl1cuks5FkspLIc/+CC5t0pz76DlmRbadj7B7d//1b+LPbn3eg6YLQSj6vLf6A
Y6FP1eNyRosSpNFt3lRcUPctimQrLg9Xmv/T2zhAdEX9d1dZ+3NRxysT5GLCOMNRbf3hMrtJk5RN
VaOCKUPXQ8UEDN9UeMTU5lJp7xU7K6Y315k8n9G17cfvSxUgdYzLJfi/wNX652fwfrW/NnkbtdNd
902OzHdD67v5n1CsaxHlDB3+//7S3/+i//heXhn72/d//ePXF/BXL2raOvps//HPPzp8/dc/uIP+
ROpa3tTyjv/ud6S/+GDdF79c0fX/hArkqCD/LPCMqsvdmhZ58P/+3DT+U/LwDBBe3KkwFf6buDNY
ARCEwfAbiTo1uvQuIRFBKES9f//oMgXDTt3HYJ8b08snHgJwgwlKLQ7vJT5A32OKEmK+0skHsW45
SQyEzVHYyhoMqgSCgYFyjK8VDiNpNbMoGXhS2EAwc4TgsQP/Y9BuBdaH9GGocggMlpQnGuFeG/DV
BxZfhcEFBV8o5EpGsxzsE4aOfsFwcVTcl/mYbgAAAP//</cx:binary>
              </cx:geoCache>
            </cx:geography>
          </cx:layoutPr>
        </cx:series>
      </cx:plotAreaRegion>
    </cx:plotArea>
  </cx:chart>
  <cx:spPr>
    <a:noFill/>
    <a:ln>
      <a:noFill/>
    </a:ln>
  </cx:spPr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olorStr">
        <cx:f>_xlchart.v5.15</cx:f>
        <cx:nf>_xlchart.v5.14</cx:nf>
      </cx:strDim>
      <cx:strDim type="cat">
        <cx:f>_xlchart.v5.13</cx:f>
        <cx:nf>_xlchart.v5.12</cx:nf>
      </cx:strDim>
    </cx:data>
  </cx:chartData>
  <cx:chart>
    <cx:plotArea>
      <cx:plotAreaRegion>
        <cx:series layoutId="regionMap" uniqueId="{9BF0970E-6082-492D-8F84-C078E4021872}">
          <cx:spPr>
            <a:solidFill>
              <a:schemeClr val="bg1">
                <a:lumMod val="75000"/>
              </a:schemeClr>
            </a:solidFill>
          </cx:spPr>
          <cx:dataPt idx="0">
            <cx:spPr>
              <a:solidFill>
                <a:sysClr val="window" lastClr="FFFFFF">
                  <a:lumMod val="75000"/>
                </a:sysClr>
              </a:solidFill>
            </cx:spPr>
          </cx:dataPt>
          <cx:dataPt idx="1">
            <cx:spPr>
              <a:solidFill>
                <a:sysClr val="window" lastClr="FFFFFF"/>
              </a:solidFill>
            </cx:spPr>
          </cx:dataPt>
          <cx:dataId val="0"/>
          <cx:layoutPr>
            <cx:geography viewedRegionType="dataOnly" cultureLanguage="pt-BR" cultureRegion="BR" attribution="Da plataforma Bing">
              <cx:geoCache provider="{E9337A44-BEBE-4D9F-B70C-5C5E7DAFC167}">
                <cx:binary>zHpZk+SosuZfKavnoVpIINCx0/dBij0iMyK3ysp6kWVlZqENISHQ9nfmp8wfGw+iumvpPufeazNj
Ni8EvggpAMfdP+efL+M/Xqq3Z/1ulFXd/eNl/P19Zkzzj99+616yN/ncfZD5i1ad+mo+vCj5m/r6
NX95++1VPw95LX7zPUx+e8metXkb3//HP2E08aYO6uXZ5Kq+sW96un3rbGW6fyP7W9G751eZ14u8
Mzp/Mfj393f/63+qd6dnW6n3795qk5vpfmrefn//k977d7/9Otpf3vyugo8z9hWeRX7wgQZBFEac
RZh6xMPv31WqFn/ISfgh9DkPOfYCz2fBWX55+fWzhAH+ax/lPun59VW/dR38L/f787M//QkQnd6/
e1G2NufpEzCTv7+P9XOXV+/f5Z1KLpJEnf9CfOv+828/z/x//PMXBszCL5wfFufXKfvPRH9Zm9tc
vXt9e7d7rt9y/X91ffwPkce552GfYt/3ouiX9Qk+4ChkQXRu2V/X57/+YX+/Rr8+/8s63e7+/16n
f7GHfjSfn1T+u+aDvQ+MhcwjjHPfOy/Tz8tDgw8erA4hYUjp35jPH5v6X3/Q3y/LH8/99PH/r23k
X9vPn0fM4tk8L93Z9IMJ/XvpH7b3y6M/HXE//c0/DqDt6+/vA/+HFTuP8NPh9McsXWb3D/23587A
yReQD4yTEPMAVpBTStj7d8ObE7HgQwScAFaNRSFn9P27WmmT/f6efvBDAkcl8wLqY+ZzEHXKnkUo
CD4w6lE4JokP5hj5/p/+4KSqSaj6z4n4Rr+rrTypvDbd7+/xees0F73zl4YB50HIwgCOZOh6gU9A
/vJ8C07nrP4/iOVqqPzexDMfeRJgjTYYPmw1aJU/GRwmwrLsC/YKudCj8A9matNjn5c0doK0D2/T
puL3jQiCWOpmXNjeaxJf18HDXKh6l0e6SWjtBQ9kQHLnpLgP/Yu0lkOTeH8qp7Zv4ianX6NGjWsp
aX8T+Ka/4dlA4xALs1FnnhM0POtiOZJ2a62fZslosYhVOL/SOksmNA51rKeQ7X7oYinOXN3xnczq
yN9QUecxJsoua9xl6TIQODZR8dbnc/F5LsxNURsqYh4z2wUiRmN2W4wVegq8uUi8vFB3dM7J0rZo
uiL+aLay7NCmoVl1Hc5Rt+SDTO8mr+dxqbLys/IXYzGeUM7DFy+fTyLqLp2sAE4PorLRzInUoKaY
VL3UsSG4j4U/dMcgrbpjE9Q3puv7XX5mDcMw0pgHzYXnNJyuk/6p6/hjz4b1D1v9bzZQ+Df7B/Yg
OA4fvDccQb/sn7lifKREmbhEXlBeZWm5i8ap3btG9E27pzpom9jR3GM/Sn7hfX/O6qFedO0Xnjft
g58pFRvZTAdFlX2oysaPe4n1fp6wfRizRiaz9eudk/adRxI8NtXWSbMs2Athr4bG7jyO0QlZ4T1M
3B6wbcZT3hqgsul6mvryIhMsPOVyCI5OUzTNXWn99ljyfjllKjjNs/+ADJiEnTIvLkxpTj6r1WFq
WLdQQZd96QyNByzwU9aMejUz2W4NQvzw7yeeBj8bLgnBE5CIwQEBBkyo5/1suFU49V1WsmYRMFNs
ea2zK2ayb42ssF7rmjYJZ4sebOxtHMFaGiaaezn09UrwMdjrKhwPablpMg+sy6v4Fco6O8dWj+zK
0bzt4jzU5hCB7W8Y65Fe2iq6nqMBr/2zFUuF2SIasVrOwrdxHdJmOTdI3PVtkN2xNtHVxBeilXYx
03C4KnBVTvGYFSSeZuIve2zbBdGdn6jQiCt+/gvZMNX7tufLQrfhHtWiXBTzMH029Xw3TIG9c/w0
Y5/+/Zz6PrjLX6YV/GwQBWHkh+BsYUef5T+ch4J2WAVF3i5ZbNLnXrX2C6eSJbMJyTWfer2vwVEv
kaeHRzPS6yFoq1ep1VM7hMMDaTKymnsmdtjQ7lRHtEqcRhAkomjml7xO+6Qhdj6G9eTt/MxXq2aS
/cfCC++0CKvXIezvRKXGj4Wv6lUT9v4uSs14RLM3JGTuxhd/WLgxTSSqBM4Se6onhbbKNy+2HoZk
KNvo6AuBFiP2pzuL8y4ZlcGP81jLuFNe+WWW9fXA61zEvq1iNfQqjzNcJj7XzdcR5TfWYPs8BIWO
Z62zxyyPpsTyStxlIamXfth1x9Gfm3UYVvLg6Yps51Z02yyS3sEOPF1lNeJHrmUIjsUvYxQpspIW
9/dpQLttNcLWdGTO8uaIR37Fomy4dyyG0hhxom+DVPX3GiEVE9nSvRNaxbKlCnqyKie+C1rlHdIa
1yf4B3RpozpNzDSKZlnDqSh5Ya+xbOuTU/FyDkf1WYXjKftBZaqQPKW2UHGPh3GP6TLkRfmgPe4/
DPMPBEdLJoPioR2a4CxxRFel/l2J67jMrkgqx+Lc0WEAHRMcSl9NRayDg3Gc/66OUj67jdA0x6XO
gyTKDdk0zOL7ehj9VcUauQw7hu9tkJIdy6kPNg5SknrpUchu7yjXtPVbr2l1R87qtRqf6yo1V07k
hta27BcRs3nczjN7Ggo/5qr0Hks2oG3NbboI/Iw/hXi6z9IW37aEz1e5DLOkGCr2lNKaxjQb2uvJ
V+wGTpSn7jyOZnZaRJ437aQQwcdSmoXjz0WBVoMf2LXX2+kxK7ykF2tFeFTEo1gHVENnqNcdhFWu
829E1Cn/+8f/qlMayFBjxuTix9f8Ve+vn/KLzv/h4/BvOV6PVOSvTRpNcSoEviVjxNdIddkWVjI6
6b6pkrQogpexPPQoDV+nIZtjXHreRZU03jdV2VbfVYW17IdRUeHztVNt0iY9OVVR/jDq332AU3Uf
gNLZ//kDwMXRVTOXOkG6wje8Kw5jntKPPi7xQbXdFM9nkvd63OSe9hcpG+jHoRzbZdr2/tpJ/SZE
8SzDee+kYRDelkPfnZyw6tdmkPnHThTqaoiC65yaddh61iS4y3c6zdCxpETfsxCpZPKU3o511d2j
tpDrjFR44aRDUYirMZMvUdvpe8fSaVxRgu6cetk3WZx5njk4GQ45WrDBJysntWnLtkGfisRJo7T3
TvPQrZ2wCgBgIVXZbqLygKupf+wrya6YL3TsyEmibl2EI186chjSKrGNwntH5lOwYkzgu9wj/GaO
yFU6of6xKXK9M4iEidOygoplUOF+46QiS19wmkP4V/fDR3hvarryqqVtnuRt3q15qLotokbcqLIV
SQqh8mvKFnkFa52XoU46XuQn31PFjubwL4OSywcVqS9zPXavQ0t3aCT4E8RR5TKzpj9Ead1ehRX2
Fq0Y+RNFaNVPk34NqChiEaLivjy/NzWzWVUNPRDa59fI8GAZ2XK+nRkZk8Z49NHWMNHYYPzilXKN
Bj3BvJcPvSTpVyPnm7YqyGeJEY51xOSDqNGwQBBBngxX2XqGc/lAI0grfNXMm/D8lmGsy1hEEFVA
hlNdaWzzXdvoauPp3juGRdsvhAZ/mo7N+SCZgteuCOOUq07EJZ321Cur52b2o1hhOtxpjcJlFIZ6
7eP8OJd1fZJWd0eCDmE11SfHcY2dcAdnx1QvvwucanjOf1a25eIh9HD2kM7tMio1v3EshabHKZrq
6xmp7MGn3I9JGoi9I4MwPM0y34Z+Ud/nOSUHvy9eszaQ9+TMIhpWm6Fbx4mmaozrYOY7py6Vtasp
GOQSqQFvWjrqhKWhuk13eemZ26ZV5hbyD2+j+gnFjnSCoex4nAF+t3E8W3lD3LGBlFeT4PdMsnpv
RoAjRWmO3Wi7SyPaapN5KoSgf4zSRAzFwNciJ3xnu9fGeupaB3W1Fm2pY0f6ZauuXdMLCDj9SGd2
6/u4iGcKIYLXmPbYaT3d6XncsV7OnyByrTfKVj4kZnr6FEXDa2So2mXRDAtSNd8aRmpg1VVSpLic
Pyrs470IRXczmby9Hsp85Simsb4Z/mBVpqUbKyL17eOWggfVdRNCorfojbcsUTce3IuK89ty3kJ4
VKRm5YdzkHiNqOePYY+ibdMOtylkxJemE3Ze5ZAXLDI0DWXSakpir6v4Zpb2mw6mIXhyRY7usaix
08HW9pa3ieTpLiMeutUFDY/pXInY8nH6FMgZLU1Y8LUjBwgjKMdFwswwLyjEW3s2dTQuwCkv+mIK
dTzxCu2d5FfaMYUP0Y4Ks+shY+MujXR5pRrPW+YDGu+VKfpYthl5gUlIIp+Qr1MgjxjQiicDC5GA
71E34Sz79ffHu0J5y150033BZB+jcgpeUGCSkCjyNZrVD4+PXq1uRoPsuhu7aUd1F23kLA82F/46
F9ruEYKwd1Jes5kirq4DXATLhklzGwEwksy9KB7HENUxiXL9JZuzA9J5lcUhRMZtzqBj8k2gwumF
tnCsNLL+xOugTaLM6+6KytTLrAjKY08IXoe6DNdRnX+U3ugvG9tMn5Unl8TQ7LG3g95GvfaXUSbn
v+M7/QrXF/1Qgftx4wgS/DrOZXyewcubLt+2mO+F8mr4WDiYw3aCWDzHp8gy/LlmmsYVKud7Jedo
ofugPQqC2BojCHpJg7096wO1bkJVnwpR9Ytsst5DjtI+zpHmz7Ng+0JlLA6qINwbG6k9qwFp6ca6
eawBzVkh6Wcw/UAWtg/iiqDp0J5JEtqlN4roLs1SeWttvy9kqB6FCWLAeOSuJQ2K64LTj4xPwVrz
qVlCQk0/0kwGi67Rw8aRYQkBitLNfHBkKs1BoGa+CYeq/Ej0ynFtP9iTF5rb6jwg6T1v78aHvPbQ
TrV/U/Gxg8Wq9b43Oj22JcuTrJjlS6jMIiCSPX3X8HqRHqsa/aABHmW8H/zpvqG0jaMKz89VR8AN
zGN4kwcU7yGBgPj0LKg9tfCDyXwax8qsPQEBGExB/2jxtHIKswBH3/O5PQRzkd24IXFn+1VYy3Hp
XALBeRvPjQDX9KevsJhPu6HzHzBuIx47PWRQE5eFmje24PLklJ2eweTBaVxYZ+H3Mb8L6miedvoP
3e/8fO7v/PlzWZv6yzSFC4YEerMTuVNBKD5xBc60rb3pGuck3aY6mNdybtiNqMoyKUQXruVYc+9r
jnUeD0RU4w3h6VU7anrX1XDeWNY0W0cGtjRblIs8QQqRO8dLEwblhbtqluOiVqhf1Wku44lJ+uR6
COCjb72irW4tBCExIHLloQvruEhHtlNnqppkeTCWQjTFiwkwvjPTSVzDZx0ljHdmn4sMHyodeIcK
t/iQErUtg9puHesiPPM7VIi1cf5MnA+HHjZmW3f+wYJpBwvnm0bgNUomOTHRTe9V5tYXHoubQfON
tKO5VYWUt/0nJ3JN18DqhWMj4ChnaDOWxiZ0ZOFBkEwkbRZMn2Rn2kU+WjCaMznbFlLSwfsIOdG6
srhOIMoYsiQP2ixpKRuWWOmq34V9My/srFeENh9NQd4yQJ6uPabV9XRuXI+3c76hTJ+yltFQxR29
JxPV26bJ7vpRS2/NrILdJlFwHfWEH0sI1DJa9PAqU0RHNBTw7yYNfxYNKzqWchGcM+W+9rNVWvhB
4hLn79lzh2jidwhdOVaTdZvLBtEACJ/6zg8u+fIlNa7zZgl4bLWHqsahaSt9a1oGHg4Vh3L2g0dK
VbSduF8BHtoEj5Ep6wXTFdv6peV3QVcsq7qHT8X1FC416c2idrRnSbhMh9YsLIDZiWeaduV2f2Wn
5spkaPmDkUXNBEmCYP2KeXN0vHxuH/jhgkZpsNRl6a38zPMfHFmy9kfSSXEkAsAfs0Xbh8OuTOd0
b7tKxkZ10TI/k45n8Awe9zvtmK6h4KD33FtnqFVpbEbfv6oKDzx5lndLRfOXqazyHVR8aoA8ZJav
5jplCYE8fT/juV6VhGY4TlGprtko4fzOq3HZTK3c9ngCbMav9ZFCkSGRmRyfGc8XDVj6q194RVyJ
wdy3grJVkOJ6J0wvY6G7bidZJnZmAhxHtf70uezyzURxsKmmNA2yeIQQZgHBMkraMc0P6uwRtY/4
PWUAcqA8zOJubsM1lJQLb20FWubjyYyCLOtBM4A+ewjFCUXDFcA956g85zhp7akA+PnWCP+qr4bp
U1u1dB32abbKbT59Shv5tQDy2FA5LcogwMtc6fFqrLPxSpx7Ta/Naghy8HBnEhDgQUG4ORkIeYGZ
jRO8C0vF4lTKegmnQnkgrYHzw3UlmtgmAnS6OQscyzVTlZYH2ejykHvqhk7TCFAka2W1Rh26GQFV
+sg0K1fY+GQXdGQ4UoD+IATxvReeJSU2xWulojphklenjNB6h/gwrqImQA9hqj46jfNYYNwfca5t
oqnm99kI4JtiFXut8nopuxR9BuwOJZ5U6XUzDNOu9Zt5RRE+DQiyodJLqxgVHr1zjTfny0pAsuCo
sOL1ooo8cFuspncmBBQL0BoZj8VtBoX3V8PlQhS8eZlxP8UcZvs+H0S4JLlkB4p0uPMsTCca0HSD
vNImRQvlii7tr2rNw0OXFe0iFVOWEIvKQwvBxyOAqHGeAebZajIeo6B6jdooeCwmydel6uel0xpn
/CI5e7JY4+VA+iFbprrFya90Rke8HCew+SVDFieOpqa+BTSPHifc2C3EHXaBzu9QkUyTaO7bnSMz
SbdRNYo7HVThTanbox+25PGXh7I8T5NOkR8ekjISd7IM6feHCqNZEli9Me2sskVaU7r3a75Qynrb
cczDvWPlNeAFF6mjs0LTzViQq1D5/iqiQQU5RG5uXdMWAkpIuc73gJ90t2UxN8cZ0AAnlLWFpEz0
05JGU77u/Hp48rIrFz/OAWarqaHp2vi0f+r1D2wWjunfaNMzW7aRHxcQ929gBsk11Pu7JBwNXhIo
JDDA3/R8KAuUOOnEaBbE+NBGY7kOIX1bCQjBn2iLtgEpu/uZN9WVKYM8gQHbpzDHTdKD9zqwYRQP
UBdal4B9PLUB7J9K1A9qLNJNhgzggue4MRD+sBqZ8FYu2BxphWIMbmTvSFPSNeuz6o5VTXobyXFz
iUF7iF8nxk8dxIYAQ1bNgcyK3NfG35J8wE9dBKUVjbnY+GfSmjKmYggfa7+sdtU0kUWd5aA2h59D
0L2JIpJe58IMsXs8pGSCykhYHOqLAYk0h0AGZWablWBivh80W1jOInHmNc5tcEcufcdw6h4FIHvo
RPireqoBEPYTJ3LqtPKOfTk8VNiSjT3XRTDUhK9sWRy5byXAVqQrITb3yabQRX43joAfjaI6pk46
nKV+2pvNNC9d4h+UAxSVKJw6LvEXdcVORNYrBxE4jbHtT2WQzteOmoZZLmTYBeCIUkgFutmDfL3x
FrbMqiVKz86pQk23TwW9sRJBifLCy9XBCK8+OF444OlkQ+JDnr0eKMG3Wa9bqOA0w5KMeJZJFRYr
Ly/7oweR2RmYHLZcel5soM4mk7BsxjjqEdk68dyR8mgAPL1I5zmKowbl8xDLgNUHevYgPzThPF6F
9nNACnuRqbAZLwryz14V/aBAijcqgmkXqXLan0sh+7I30z6KgmFV4PzZUd/5v5C0MRVKHDOvwqM3
12yHxZ40Bh3h9CKn7ty0UFiNNURsWyZagWKpIpiRPhwX3+hutrsacsfKCnJyjXsYRpobnMdllVU3
UNYslhz8P0RqPd0CalluJtGqU5RylFQ+t58GXD64THqcHs2Mi7eygxd7k7FHCdhmDEWSPPbGHAwR
QvBFS4psN8wt+yTmxLEn3PbbvB7zJeqH9slr1ItBKj2NEatO7mlaDCZOK5yeCm8oY0JU/RCEiiyL
vLaHCLdsH/ngCefKN/e1CNu49Jl9qyUUchC94z65wbSax5syD6FoQm0TszGLOghjp35tUXY7Zpmi
ABDr/eSjYtOk4Kie82lRQ9R+mCvuHVqaAkBd8Pug7yG0n/3ZxhPAjgcZNd637qwDvq50eu8Ef5Ge
h5lN38UTYCiLgEYPl/1F8jRKeN/Kb/strOKQl92t24sTEuO69lI/0W6rtp55agH/AwCow7dCpsPB
G9gD4C4VIH6kXYVzIW68oA/3RVPfeLUQgLJ6Ojpyci9VCDLHmqASpvoguEKRFYCYwEN13oo4gJ2+
dbzoLPBz0ycQgPLLuE4w2HPpiUIsdhkqbMdu043Mi90wrmkz/RX1kd5C1bJgce1xE/uAdG+6qaDH
1EM5g5CIxopYcX3RiabU3xHMby4kRDXkqAviLVtVsQSOW3KkI6xJlrJikRpbDDFspmE3tXQZDVxc
lcEkrlwvLGfVnbfasJtrsqRZXg7xd50L/Xdip8NbmV0FijykzHQbQ2y74t40xM7krV9U06Xr6LbB
7Sr9U+wM/rv9O5UChpJFVq1LH7V7wPWaBgqbpt13ysD9A9f9lS4DlfLEcfNmXYwo3BWzD1cWciGX
cgLkfAhCzuNA5/3Kzo29JEWMDpDI64AsNR30lXU69KyTZfabzqWmeK5MnvWmINRXcKXD341mPkoC
txlWurbBcs7hgkfeAoJ/YRI4hZcwrUPi/ISq+q3uaXrtKBlAKEDKfL4ISQMbCSrY+++GoOzIEj0I
lDgDcoKLFXUQyaxIK+tzTsUPLGNTUp6L6tbmX0BWnwAlQpDSm1Csywl8OIsieom3bNF7CVSG+c4F
VoihFcomekfxkN+kQX/nQr02qhZ+xyqoWado5VILuCRACkSeNFxxArAK2IVXzp8bu9bS0CfZYrqO
Ch4bf+qvHcwacAN2GUEA5uBdSmGiwxCq8iuLrcwWDU5RTLIyx7FDkuGepNj3ebe55LzlH6QTipZO
STVis+10/6qmcfgq7iopyFeL0XM40PoxhLR9YZFsjgUSIcQtKNv2DYTgmI/zAvBU9pFLveyLot4q
mS1lCgd6XJ5hheyMPpSQRBwqJeBwIlhma7++lFw56fEqygDscxVW1bFgN3gaMLRzebZoU36UeNq7
2q2ryKruC1wbUndOPpnyGQKb/lKerXPtQy7m0UvlVwJ2b2vIaxwORiAny0xVPXc9YwurpDzklU2v
EaRbF6QsK+tY8Pk/0cjPGjqCyxxuDNsU6JpJ9W2M81v+c41srpatP1b3eZ22e7hcQZPex/wTCmWe
zEEbHeCIg5J6AHXAoYg+YSjzbKAe1y9nPUafjJq/VnVUnSRgGjdEB/dOa4aL1KssLKe1I0swohZg
gDs+0+56Osd0YoTBMtuPC7jmkO2cWmsPnj/zx6Crxm2jIeeOaBgXgGO3id9GCYpYdsM8NN6JMQwX
YhyGlejn8Q4C2fwa7kufHOU0QklfJZqrAw+hOhEhwtY9zlniNOws2jtIfs5DOe00p16Sa1ZtHNk2
cHUBLsFk8eVt53fATc6rqOqGa8fKEa9XqS/zpSNtRaZTjasL5d7BPQIZYFUDVHD+AtRzf+v+z/ch
M0iJMuOvQsjBPzURwIvTrJrH2QIsNVMzwGcX6SKcaX6CKglZFXknrvqCp5sSwPkdVXrYG4T5urCF
ueY4ZUs6GO/GCCsXVYvrh6wQPO4kqZ6Cir1QjvoXS8QOFXmZxTW6yids8rjzxQKFWfQ29+iGT8Q8
i6poY4/0cxxADr6detzvIOiNFg5T92p/14m+fZAQN+7CDuBuh6n3NNjZM5+Srt/BP4gWLif6U18Q
89BMDMdekM13LBuKXcoDKBt6uGuhNtwu4GZadHJSLjsCl4xquNZYhvNd2w3eFey7O1JHuk3ynn6K
yiY6OF1I3ko4AH29QJGB+0adJjelGOOLrk9oGo+QqG4zqHXepVAgiSUuniQh06eefBSQpj82UM05
5KVfJa5spcFXLzwDdZY/tEyq5WPJI3OY07FKHBtw92LRw+WoncAFOpdkgjjyhi91X5lPJQ5tkkVs
vtW05EvSVfgK6vjFFitv2LII6p6NxNWqgFI5XLb2cAKXKMljyPDX2fOa16kXS7gaCcUGn8NFi4yI
N67mL0IQu44k2AztNio12f+m5c2aI8W1aOFfRISY0StDzpkeq1z2C2FXVQuQEIOEGH79XeDudp8+
J774Hu59IdAA6UyDtPca9qsoND+uz1ymuB2+Rk1+9dVAn/jSLRddVmOy9UuEwfFglfpOtpF9PwXA
jYb1AqdHXuyEZDxbnd1/y4U4+CALXtuKNjs+NfKwXW9TALK0OSwjkwd7DJZYYd/5saxnIlTsR1Tl
S8xay3rZzqq17//ivO3TRuqAoTBRB66PqcP/448cI3VySD4dN8o1gv70JCLVQkLY2SLBwQH2M6m9
qcMFojHGk3mu+vuNkXX9Vp46GxHN52zE2wCpik7tt+Ht8PcVdSuC/eCWU6Ih5z/YjgRuvyadW25Z
tvMd5HredeuKZhEe3L9nbH2iJp8ztvn/usc2Q/414+se3TK+1aU+bYzmxnQGlpkTEmq9/+rTfDiL
RrvXravMi/EWtXT/xYwqt7H2M/FlUnT2cPYIe/lina3K7NuIiovb+OrOXw8bG732s17WyFEQlcTb
qAr1Z982LRxD+2j1/jfIFq1rEJUiWwQitdoFnr31fR18HRjs4S2iXcz9OnzN7Y16KYvWPnx1fU0T
xZCxpbI5WChiiYNpTXPbANztLPI9ftJTff1X/7RO2wZ7DG7zFeQytLOi89fUvyds07/6//PW29Vu
2bcXRt2k0Qo/Cuikn/k8Vcexa4HBrU2X+H819Wg+m1vQ1SykuhLppVpZ4YUOHYQiUfW4HQqvDXZj
p6zkq6+K7CiutSCHr7718rLNoVbuG/7oV7l3Ga/LQq5frP1IMDzZCpnwX/1fdPvf/V9U/xYfbv2j
cq7jEHmnsQK5gZfqFq6HgHf5zRtkOueLfdn6t67twI0cEseEoHLXuaQVvhv7dhsdhG8+tj6Xu/3F
ZXQ31MY8g/nukFQ/F0CXn6GI/0Bqy6/bkDJlm9pz5O23JjdVcxDhkidbE0JR/6qMftla1TzTqzOa
Wz2L1Ga8/Mhrp0qLhgeXcSj9OzFYQRy1dvHR6uChtsbi2xyw6FAR1905Dot+rFd6LpdZKKZpX6yq
b9t3rIOJ/F/eqggfdQglxHpG/Nw6cOH+qtZZiGmggtz6/p67XT5a0kA8NkV7xMnhTtUjdEMSrJBy
QjuM6QJVhO+Ow2HhA73bRmwGIokNr1tDhALTrD58M/niH7y5AUsROnUD5JqqPRYqGdsL4aAHbK73
oExkPLCpuVlQF1tYbq4mVyIeBi/a28Hi3USYu58HPyzJkfsWILL/6Nc1sY4l5IVepSJ7N49efynb
dtAx1WVxnEx9MtbQXwLLMymQ4lwfGedI+8rfDQnZOyvor/8+gdC3eJ886x9DQQcOA5Lj6aGxflcb
NxGFU0yIYjebmeqbaXQ2rxRGT7366JEpTwX+qJS1Sp6RaZ9ZG9S/GZs/T/7u+e+T/zEn71InZ8ii
pXzW7lA/R3WYNfWQ32+tMgKOhkRMHTkP6+cqEva+I55Mt2bh+uON+hTQlD2dvGIIk8KaxM6AXrg0
ZZ8fVSTHQxd23q33rDLj4TQ/Y891Yne09Ltfgne17RBo9fhQDbP+g7vOywgg9oc1+BoBCNOPufLE
ThCeOsSyIM+A+kWQ7reJNLj1Phohel3UfRvQ8CI9iybbACvpwbi1+32o8u7gK2SQVAb1K1TV8TaB
T0OUhkvAz20hKiydfblrymjIKscicLfgjI3kv86aqLPvi8r53/OK9dpqHf3/nsem9s4zAT1qrytP
bg0sYO7G/NEaBhIruw5/qQAbEh9+u5EFP0ZroidTCm/X9bV7AovKb/2igJnUzfSjcuTdNhchy3nQ
ZH5dhqJOi6qlN9I4IhNdeJ1DZZ5rsK5481l9AXtgnofR9lMxsnK/jeaNxY4wS5pkG53G1r910XIv
PDzbSTGWsSiW6LElgbnYrtTwrbS7WU39i5l7ecgHYu0Wf4Jih3xw7fTvveubDF+mPJmG9s+53Txa
lKt34k8qGfs8vI45se9Ip5yYrgOMzr858OJHG6ru80ymMf28ET4oYMN4DyXgRzWVdloAnX9sILJO
GWv+PGtGq3lknJJ0O/vX6P/fedV6Z3BluPPI/ayxQJTmYWGeZtm8G1ePl60FyQXdW77xk60JGMY8
BTJRUV4+fU4wQZU6ToNoZL26UpW4Wp34vrUkDwD3C+qB/o87vxJvlPbL3vdzgbXLzG9/dZN6Wfae
54q9MPSre5v9H91OMDcZvEDtDuvjdL/ALHJxmv5qeXy+j0yLbxHQ/p4QAVAaEvE8rpyAZZZfeel2
hYz4b20YR3AM9BoPobNz3RDIHaQm18++7bSX0cqzOjt7Hd1a8xThiraSP/yoors2Yg1o6rY5O2Rk
cFetbe0hgPk8/cdQWUxeCgR6jruI/DX+df12ZvfDuLNb/VNId7yWG+sKImKJSSPFblzp2m1Ejnk1
YyFF+2v4H9dsp9vha1iGEGCmgTHfBlGawE8n3rDYDKS695nfx9v/IoDcAiSzY9/+NYDVOIzDWv05
4HTRn1fQEjtszwvn5hQLAIe8sCGYoFINaWEGL10GPCpDRebqqY6meJ7b/lxDRNfeBqvxUqdRh6qs
3bjktv3cz8N0Y2X9xNaW7Pvpme+XubGft46JBw9dgfV16wJowZOmJwH2IsyOrCLMjJytbBstHG4f
Z1fIRPg+u3pB9M4Gjzzq6adp3Oah77j9WJtKAorTLYx4GNsOIHrhReNjfW7XKVWuhmvLzN02uHU5
ltRpp+ppt93E9boCEGJ5qQBRyqF9EaHt3IyNxH0al+Zl6Mhy6KIiTLfRHvhk2np6OG6jhMlX7qng
bnLL5btn77x+FMc/f8Ze52O6UGzBqup4PK96WcAK9f1QTvU9jdjbVMvqVE55CDXK3/PY1t4mRip/
hR+lOm3XbpeVUrHD4Gfa46D5FIcnsVrK726uTsyM/TsdLJaSfBkvE/CIB0jbAHGtA4EFIQZ2QOfe
9IReyt7AwLgOALK9FNyesHuD2tNuU+7IqNV79IMHA6ggAFa7CMvFwcAF8Qk4kmhOdVUF7wMUpVHx
wdtFZiOPohNgsurRJ/i6lerLj9BmRdw6dETmnc+nWUso6KRfH9w68LqPXiz9vqysjLal/bwd7NFL
gUm5D82GBsI/E4N2kJdtUNOyS5nog/026kPxuSecj+k2qugQnQV8aSDLcLuZkfYhrNnOFWDHp3Ai
R9Ms3p0luQHFF/FdOHagBrbOBgYrlwf6vLUUz707AeH3NVhRPwG9IaieQe+jHDaSrymRlgrkoV2m
Yw2HpS55/bML9FPIjQP5sqv2gETdgyatefqaASfpE4LX/5oheggdfSWB2NQH+H5AC411a+JeyjGD
tAu45tDLZicXtcSz3diHULXgPDalVAGd/MGQkcR9TiAP+mpjUegf+FSrB7dTZUqAW3DLWNmGGYUu
tu9ysF9QQME6yNbB/2LVc8rST8optF8iRRA2r/O3/jz6s/9rvjTqvawbDwtHH7TPPJIq5iu/XWCJ
2DvzaLJ+VU9qbrtJJaCysQLVvNgRXmMyFHiXQ/6NeU68dbs9m6/Y/RWkGDbSEoS0cQA4OaMQEmUF
qNwmAT9FmOc9bjn2NsgnBi3kfwxuKTqHJjHLS5gjing0S3sRwvYfQ9e8bAC/y5cwQSLQffYD2vxH
vzFtvw+1/V77qr3NttOmePKqN7Ug116lRDPz3odosL95w1zvGLLxM5EqwOvW2Eng5uGzR4vdZ5y8
ADwntCyzcQ2P7WU28WD8+qZ9OyP41z6ark97GAYf7dXxW0Mdt7U+jYRoMVlEj1UBoSssmOyI/w2E
+gtpf45jFA+qzX+jiMOrC9L0ZSkcmppeBVcsQPPJrmm594KifuT1LrCs/Kq9Rj1hobpFtdO+ysLq
d5QswX5rtjY2ut5i3xEF0zOH8jkZV3UDlOdePEmrPkPCsiup8R8Wr/m1aaCqHBgcmCdxFR33Hywx
fPbz0RkSRBDiSonRfyX/tT8L0BXhaZ4cG9JC/JRuuZt1U/4iEJIm9kDqB2gUwwM2qvIwybl/hJbW
jutavZpA0Oe6w397ydVrvZA5awavOLuBaO+9zsvjoZn9PRGqTz432lB4LfJekuOBXoVQ287qrl5O
vw7u4cPrdjAjeimZqGgSf4Dq2LOnhzkKq2xqIR57EKLV99Jl3x06tYgoLfXYtTW9st47b63tQEAc
ZatIL92ay9yWp08TABwqbTJBwu/aTf6CRZdD7xO4l6Wt5svsQG1Gte28eKW5t+0h+LVO7dj+M9Wa
GdQJO0v7v9t8YVf8EOVlaJ7hZATh6FF23bq/Dn1oAXDcGKEhhBXaD/o8lZBt7LY0SbJuPLVV4WDP
RprkCjM8+i0i9zWj2nKrxm/fbNrV1y1xoraIgcaqMwF+idzS5fEUCZjiEdj2F+jrWgTw62nIy+qA
LB7ZaZlu4UjdaJpJxy2OiwqmlzkvPvuLafmz38vV9ELQb2koaMksxSlwh+LJ88dXqM+Qsq4tA63/
CVUEkGlu/6K/R711NK+oddxGt8m1FR262bOP/iZwg6APoqxV12ZNPXAva/kmV0XbV//WzPHgnKzP
daIYmyUuDV9SwiGNyaMeG7gdBYcAWlOQ2GZInVHIl3auPmrpuX90l0W10x8IXH5xoaLv27XIF0nT
5Y82NAdxKYj7AaV6Fq6Kf7dXZzmP5G1EHoB0RbHHQnlI+2yHnyfqmMvsNQUUwm578ZsK/Inx8VQv
5H3yg2MJjRyDkHqBfrOrf0WM1DF2etjAxoCkTufib5ykPoSl9I+9ECNwpYFkOdX0aSobP+5bmKyg
eutuYLC/GwhgH8JSN3e6G7t4WwIQjjcp7Qfv5M+O86Lox9Y9BNo/UNJDjyVg8nRc5fMrtJdO9+HB
VZR8co+2tFhGSttO4J0UZK8oLzIbGdyf407p1QkdIajGoqwTyob6uNlXy3ChOwdy1HRrtjD7XSb4
DeLN/oqgmzxW2A23we2Qk+4OHEwB739jnitVs8R3c+Q6RZOGYD6cozV70Exru+VpJOY+KQIM8Zwd
haLBZdsYtRTzHZ9AKPy9TZZDMN1V8B597qw+MdM247PJ1lGB0W1L/R/3EJ2EocvIdrfBctE0THHk
sXG/4XUaLhLwSoHdVTuNskVw40b6aMbu0V4FzMt6KFdR89asPT4cI908dsL5Z//nDMM/PJg+9l8v
f6B8RCTUK6OEQyqebgvEtlR8zdHRCOXCPMsoQdEGnm4jqKtRJPmnxgisHckKKfmR2/nz9hchnoIc
nAmrOpbo+/oDt9HPP9WKflRMq8TYSw6ua0XLNkSstwSEpiSsD1uzK316h1e4uAtAJn4ha1Igvd+u
HVvv/Ln2icWSx1bVcroOA9Q0yumhvy1sREJjYw1nmwLGKj3rRiTMdSEp2d12RtezkCiNfe2vvv81
TzDFjk1J3v81d7sTXa//1z23u//rTqu8PVPQEXa9EicpG/9b49HDxvIHc8ezFmnzCVnOP/r9gPNM
WUWxG/xiQCAKm9JmPnICHvbx1paGs/m49QJXum8874kxH8DqVj0AoTQIpvZgtf2f9MWyQKNjyPTv
GVsgtF30NcOu3+pwqCEoKy01nOn6nrBy/V0/f93txSGaVIkPNeWfP3kfmgZYgH/YRCWOV01ntgBW
mCakpp9CE/jwp1n9gdVsRJhcHB1tF7dp8m7zqmVHYDQdbVBjKYQX7ksHL2PSwh5+2poOFaeotaLH
2dAuqSY17bhdomrDHIZJVC48laHHrtthG9jOCjJimepc6BCQWW15Ug5P+K7orQ6yTPTp9bCdee6y
c22nuqoKf3FJSJRBraljz21AqLfRlMH/1Fx1L4bTFLF53xRD9VBC95hETTS+1hO7h+zI+8OZsVtB
XfSTFrBis8XEwAjds5hG87QAWj6MIHyTUnHAKWtfID/wiRUKpKCBl2SCfMINdp0TYX4f5telnSEC
XwfXwxzoIq4a1z13vQM9WVVe+yDyj8YD6Oa3onjyO1rAC+C/VHDQXOpuKp6+Zhg3gHByYFADt/Xy
OVpBvmUaJ5NUdgcGydhrJyDrnOp1u5IdNIDA6Lf+yammuJ8qcrOmgTyWHn/sIRx+FUhnPy9v16Ye
in9fvvV/XZ7b5T8uJ2TJM7F+ul9JP3G5tewGeCivvfKB1xf6ydVOeK1bBfXn2r+dbX1+vZZgEM24
3wY0LRC82SJ6643D905dWGcL4fYZRlyBkhzayooQza3v6/C/+lraAdPcMlHfS+pxpG28qMg5wHm8
L7k2Z1hm2zzBumfO+QgXwLdA08M8d9d+cHcdPH1vY6ChArB7c+uQ455C3nW7JmfDt6bofypp+b/W
qS2bTBzmxWXKUY8EVDP1zxV1WCKX0aT/6PQm0/w5rvoOUymd6wMZSgDCdvNSyqCKYfDVN88r2xcm
bmHpyO/St6t7YlUvW+8C5+jR0zlPt2vqsGPZXEBK5hZuccjzUKRdpEswLctyqvABP/zqGRFt82J4
oy5E8jrZuvFyomyJK44sF0/g/CBBH5GWJvA2nVEPxb2D/wRM/tzXP4suSGBs5W8O1OHZ5MzzUfZj
ea6hN0SgO04aPBhObc1/O9JFxYu11baWqdMwFOrSrO2tc2uKWd9ju0/HyNljnywhi9EJUYW194ag
jo2HDBvi44PrP5RL/93P8bexVn7DFqavkWW/+AhVz15YxoMnoz2FEdAe4LnsivF74Rsn8WzCAMLB
xOTQpY973+l2FUowaDhQMrEkMmqQfqJGQFPzcl9G5QO3GySefom1okeoofwHaFfuSgdGyAUBcRgt
UYwEsMt8Xe9nlE86aznCSsrZTQia78gEhpfTw9C4kMj5dIqNGZ7hOYeGRwAYYYy+Oag0Q2yIUaCL
6DV8dkovCP5EWT7VOcoYBEWf5ZXfxgVEsMksaX3MC0emEaGx9IZnWhokLQ2cBFObGUgzlmWBwRpC
PWofKBufpia/CMPh22ssRF+TK2LYl1iK8jVuHFnBuQvxLVGrxjk5PZh24aIWQQjNLhmLCy14wq1g
isep53sQRAdmJvPCuBfLuv8R5hyketX/6IqSxEDFT63DyT3vHPktMO4PSCqaBNzZ0c+r35ElIfly
nnMfev9oJm1acx+IVA4DD1QyMbHehSYqQa4h9gvvSMrqXY1Q72GCqAS8QTz5EDGJzrXOTFUptEcq
tgqUNVE6fFBAMzzHH7Jaq+cG73k6abe9m6V8MNK/J56zz728wvZjwaBaxq2ibTI39YyYkddY/zS/
SA4lTpNPaes2q5oQvKBTHxHw+knDy1eXPMAlfOwofjPiIH4OBFzKqFQXu4tdf3cUSwJYCFEzhKmY
osYi8sr8SJH39XMfYKZAnR/3N43yCelgP8TdKpxaTE7T2ZePee9d3PEZsfsf5WTd2cxLaB0+z1N4
x0ckZSFo5G7qhgSBEMozNEers1CpqH2ShYGOizVvdm09E9tLQpMVbCyPkxciSwdQoqLATSaJTVOr
4q2ySXksI9S/sak8jMXU7XQbOEkJsmtw/UMVzDuUe0FZiiJErZWgUndhACnL4uY+GMt8RweypELg
gyQZMq+iI5LD5lgIc4DT+Vbg5caPeq+9GZqB8sAgMI/NUrVJZaOkWeiYK2iDJ1Dx32YAzXER0V+u
F8FZ1ksUGtB/aDwCL6KodeJO0cmuZr6HNKLZOcDbIA5zywyAx5Q0bPqFcnM6g74TJbLyAIzOyWlN
vXM8QNShctrYJbBR18sLgLB6lwPMYdruUKTnOgcTT01Qu0AL0REM5IEw/xqq/JdFWdqRsUpsAvSg
Yvw3KnXCRS791AADr1w573XA78MmAsiu4Mdzh9i4lo5JqStQkvJXNPNfzdR9D2zvuRtXrRgEm7Gf
4wdULgAW5FQMSSX+ptlLdNG9iPkw5NEcD1SfWgJOwr9E2kMdnYYcKB+viNXARKKI1fMIbwyQs3Pk
arPPm8AkJdwCEXPqzC5oDLq+SIJQgS+n05U37h/jXOxz8j4E7mPgLBJ3GWiszfA7rOdH5kW/jOPv
lsKd4rZ1mrirnA9nEajwB2XgOOU9NPP4AtSg/BVsltAbhKnfqTMManCsztA+gdx+cAb4EoMFMFi7
tGngTHifa3in+nkGyQAHt8+6k4R0vKctXgWp7dibd3PXn0e/Wh0hqMq1oPxql782pavjnrX3VVnB
+Jw3xzD03rFvJIYjyw37OUYUP2R258N/Zg667H+w2Q1jFH56gnr1UUPn2jxYmhO4J6brEvgSaJq5
1Fb+mjftk9OMYdzI/iPo5bKLRPle66xZHFRBNVoCOiG/veGHm4i5G440ArweAeb1BIq1BAD04SFk
NhyiHZ5lP6IybrV6opQUsKRBGorStPiCcFqirEZ47Fv/dyC0ibHLlAlD0cLMjQqkAt2cAh94rCfU
s+uFU2V2MO4ggZ1ieH/HtGgLiJqCXyW02/v8NVhmkrY1KruFPDhReAIT22NZGRkKbb9fJdqDlC9E
XKp6PB6kJG0MGe5IhJ1AO0Nj7i5vLoOBmgRwMweRSmWps8jmFUo6NSrJobVzIDhKp7av4mZqlnuY
jL57CAapO4RxoGoUt9FTVsz8I7Bon3aoqhD7/KHHRrH3i2hI2EzuwqXnh58lCd8BGP4ckPZnSG1H
1x9SWaNgWs4LvgMDaxIZqPvQHgtweZDztcsZIiTkr2U0pdg+mmSavhf9TE8hgPMkAt6aoyrTvi+4
AqLtDQl8wYJQhLDIE6w8rxNn4XAxD/djZ9dZIdiLwb0eYD+5s1BWIjUD/gGuNGeLKD/FSq9jv7az
GXhWxganzAbWY2EJlzLxYCE8FX33WDIr37fMnw5eaT3AsgdQEIZrJECrj2dKkdvbd5VdI7Ibd4ur
KFwern+lgXMeKxOlEyxO1sIfOWQL+W9rxCuw5EtWd96IYkveg65OHRM0gft1TPJ5uAGbsGIV+M9L
gXVlgKCTYO0kKJyXzD3KTpWLg5gF/ls9k4vSJcz0YteEy072kI9P7pDvAINdggaPX+CZb36lfhTd
qW+1mznIxYzr61j0SAPxHf1kWt4Cz03lNGC7AQEWMjjhIE24FdzoZHaRD/ewaiadI341Zcl2E5yG
6Yyfbh4RC6AE3Cvsyt9h0WUH7LuoUAVd31j9wJNfQuEKE7FXpjKH5lWQRSXWgg+GIuLGi/clrxC/
LYQCcZcAzBjD2g8+uwUhOIzFHnsGT0dV/hH0SFYikHy+qlNgSXns5CFL9URuPYUbEWSot0MmUsUU
m2xX2uO1MWEXD3n14DSIp8j4jbsdBMVKPBJoPBfJ7WtD54dRuuE+p9aF6c6/V/2hmj2UgYQo1NPy
OwDlNSnkCCgMdIE9DK6uo2MT+l3i8YmiAKZLD9zhV2J9L4Py0uEnjBnT8uTBGxsHhjwbY9GdIsV3
CP/dg9vuB8L6fRcUHx1Ev3FTa773UPMh4ncwAOV70akdSmztI1QMSGtrwF0acZwOAkKG9SlDQI74
zOtjZCq3HGZnFB7t3kCZ/RFIcbC75gQNbywWUqbh4PyUTXuwA/lWRZDkhAb6IM/FSmX3u7DM74Oq
+S3EQ4uQeMerALY6f75ZKuyywTYPnQPbkHGYiNuizAGWrYZT5BXpRMkOigX4i1ESL40MND5mGuOm
WVQ2SzbvciFTy8+vrvBq+JPB54d8enIh5k+XOT97kfXb85sicTTIgBpIVzA89ZyeLOH+IWVUnuo3
VCn4xgtGUqQgkIU4033u6XujJpNaEz+6DgRH4XidozZAzDvfzwUPUi/vlkT3MMbZiEARIuX0SRgX
uqvR7ZMJMmasqFCDYMOL8BKDxaNxTlDJUbUv8BCiKIi7looZo50kh9LuUUg0SEZCkZlHQ7EbBdb1
btJPuot44o/Wt7GBZLVZArbGCJAOjzYEE86HT/1pJzt7xOb9mC9zxhuONDXEV1q64dBa/k/KUCSo
0BMYhYLcK15UiVjC9n4piEz9hu+r2fZu49jtq9bnmTfOQzr6TZlAIGOSSNMlRYXPV0H7bCSe96Pz
6LGbh3C3oEZiWufNr4JH75Ye3uxSfBSi+NYjXLhb6626hYCSrTKXyEaViCaMUIvRBzKBLdrMzrdh
xkoEK9rNbbs8ZhxGxhAw+V4EtROLcZSoexBU96gviNIO4KPc4Y56AXxRZZsUHujvQjg81YG+ixaY
5lGUAFAoCl94Y4IEqUj9oeKZJWx7N43e99q/1SiDVU2vPs8fqog4qYQzXwKqyNz8RaDybdbV4YOd
s3y3OHgOGxvxXj3leJsg44NxtnPwGrkPKEQJcQFKSaIKlSO7dABHi0hTvAeuX8UEAtwsqHSdURgi
8IJAIRMuKH8hgTTBuspS1GXQSQNwZ33t2iOfUSF0dFLXcPuUK3mNhFyN2LqF+wK6pS7CikznSsaa
jT+Y8Sk0URYEM/TNzsHiwuKEeloh4NiiPc4CmE7Upy0PoF+FsmaCOvBMVXVmMlqw28HlqV0Gh4ra
+a3jx2Fl7+ccIT/z5/asTyjZ4B9G1lxG1n8gFtEHu5/mHcocgisXdDi5lY1ylRNLfYGqN4MLEkIH
t9FZxUs9T7sCMVnOHWxIHeIKalCJNnjquLMryhpOVVRV2qHI23LQdVhBNcSfwhC+FNefwQo4FjzO
CrCLsprMnl2SuWo5RG2P/XPpTr5pCHzDMplCQ6/G6Z5hcoYElHz4ToBXqQH1Q1GnFnW93nIUx0XC
V+cpcRjkgjVUKaVSP82Y35VUyR/cJYd8rX9RBUqkq27RsWBkVmN/qEWNGpLVi0JlohgJQpFJzwNI
VKoUGsodpTA6hEgbDIDWJC/fx8soaZ6hPC3de51JYKkMErwRI8I6EtuWCwcog30p4t8av7P3NTRH
MQM2mll1Ni8hnoYgdG5tXT3JKV1QJAeF0JYACGU7xqNyq6ShsJzNzlnlzDtOUcnjBfH3YAyeUtdm
iebw2FiFjYpz4fuCyhJ7y2ujpxYcCJieGzHMQjUZQ1FLNAjgEbuzl+7NsYfdEsy/wbvCXoDanvtS
IhlV1CmOzfC7y/OfFhxTz7nHvusO3yaamv/D03ksN850y/aJEAFTcFOCnvK2pQmCFEWg4L17+rNK
3/3voEPdaokEy2ybmXsvremfU4YlhHEqJZ4XUuU125CkNketp5gARHVuMOVatUfe4y3UrQp9pTfK
S/nKRrnodRxYFkibZpjt8d/aWvM2FOVpm8zYU5MtdNP2yezbcit87wZeGHKjW3yAqLR3ZiKfpZ8v
my6Rj4VljXS4piKQabZLOlPfVi423CXb9gc6i7ScqorMztUzM0jZodESxa4W8gkgwHBndmnQhPOy
NgADrjNN31dj4lLvpXnLlSsqsOyeIIFJetAQUjNPZjJjKW0qXGZ6MBGSjmPKukIUQdKx+HrciRWt
7AwARdIEluZUm9I03jI/GjaV0B+EYZAyCLGvpnYJsCfTOvdnDInZf9dG/Fgj3L0y9BidQMM6Z3mT
3IVxwh46tD/HtieLSYi2vVIcTXN8r2jKqX0gLUABnLsVPiwZBnIhhF/HnfuG63uxjcjbuKHSd/pX
IO6LiEBjHsFA6qsJ/uu6lx9ZZ/8IUG+Bp2fWsbT1cFd28k7GnMaoeLQN8ZTn6bRujEKn4SCu2Ot5
PS0KMFskJ9j1GvxNYxtW4p9hNvreGeazyHnScRHONs8d7IyY106zLNukdL5h1m+btM1PeUQA1I6X
RkLBn02PAD3qHyZnejGe9ckhCCQNMPMc9wbctxo8f2Wjk7HyGut11JRJiNp81U+iWzmW1QZuh3iQ
9IjdM+QHEzvWVlFIAQo4aL726lwZxvvMa8INUQVtc33ja85DWOKB7dAfglqJksTDnd3X09bJTG4c
AspJfzGlW+ziFL1dhKyRlIPQU0TIU2T0IrTosTQGf10k+YNsfGSxhTuv4hH/Dx3hic6Jvy+a6meQ
/mqUqFQXiI0ctdB07jSTvMZYogCvk62S3JzXdhQ/pW59Gb0MSnbrRMdwavZp/F7bgxVIPz0tng4q
o3OPppySwAkL4K6DknVGqo4qkZvq7U4v6BHYnTXgFoBPi5SKiX8M4+ll6mMoRIOHFqZZJqvZd/0D
SJ9DscCgBjpyF9b2CyYnW2pIXQuLMs35MbfGeW/2fL8ekpdUG7NTW09npA/lsRhbA8REfhdNUYGp
9EGYT82qrrByC/4gaCadjkjbOlsf6wevVu6mNucnZ0qVhpOuyADctQYoIKwQcc+KV4tsSyvdiNMm
14lflGujA2Rq0rn2YLDufNt1AUuGn31LZaDyqaO1JB6rChEST6WdWWQDY5xJfuMkf5w2eX/sKN+s
00Imm66sc3pRDVCCpS7X1Fc/XD111wCU2n2c99dUm1cEITBep1HbuaTZG0ti/d0l7ldtiLNepDQC
Da6CMcXGAXp9tREiDqAqbGzBd3yJ3cGQQnTKKGIkkemQrQN2I/qsN469IfXVT4GxjG6QzJDZQtrH
ex22nW9xtyySauSI3CMS//N+nnSQT8ivR7rUti43fex2GtnvWsKTB3Jqv1qqI1qDpQk47xR3nepJ
LuDTddeXW2dO5Dod4z2wL1XvzfxT01+9Za6P8AjuC8tGOtH6MIv27Ip0W2aEPCJaaiIVaqR1Dbux
xJPELvoCuokatojqIBxoAWfSawM97LO1lviBX/c9ZUxq3TKOvybXGo+et+yXmlJUDsShTcZ1MmD5
AGFn3raWYmJ+QUzYn4Cnxx8aG+S1BgvZzOyuaRNrZaXolU8Gsb2eTWtvxjYn/muUhMnJQ+PSK/10
DWedahiXBVi0s5MtdNFKJjCCOS+5P21z0bxVlSVXtCo+YGXViAfpFPqb+xRi3brxVsWUA6VC6Cpo
BK4skyXi7Re3m5ZVI+sJkiWEQWe+6uPA2lvDbSyovMbhCdfbrhevS1BnpSiApt2qmqsi8DP/q9B9
dkSX5boJq/fI85GtcQEclT0hWGwDWzP7o95ocwDp6QEC9yetbJoGo7sG0ecEGRS+AXGgdTfbuOcs
//KAWvvDq53rv3UqUkpUTDsY5LSvssan6JluIk0LXKf8Mp0BHo2TBJgCuR27ckSeoARc5kAV71wy
BFBmGjKWGYmvQy9Vke5/kjLj0XzVFmrNxxhCsJ+535PQvzWxMC1iXp7MofmUk0MgX9tfTtK8e5xr
RBPTVTuhiQqhFg0peSsSCKHgqRHitUBHmmO3lbRuQIh6j2jnG9sE1hKliWPpNcM26pZyXTv1MRNY
JZn2pyaJacqVrCT52Cr1c67yuKFufIcO3r1JcpXTQRzHh7Jpt6FPsdppm3cnKqugX7BRoyexccD5
151FGrH45v0CyghsJYYTULlW9WdJAWzdFKO5Wsb4qGv9a9uKKFhGOw/KMnqBhH0djlYZ+QGaaGi8
WIFVopnq5+j8hN7Ki8kQJ2pJIV6EDYU8YVaHphuPWo5Bd0ScrMD63wqr2pbWmOyYYPAYCppZ8EYO
kWsenBKME8DHQHY5p87Vfs3h6MU7MHWfupGn+2R80e2Z0prsi52IHuauKrZlh4xmKPVdZetrmYAA
zaPCAkdt7zKYs4QJLIBjGReyYWOvpyYsS+ulyopvubQ9gvDhhcKTuXHqdO/3MTnB6PSMuehg6mnF
2tKr+wjY4WJgn+tm07DtjNMIBRcPf2+VIIy1jkK60f4rRANQRx/WC9gEa2quRh3VpLXNCQzzsgoJ
RQYgu4FbdktghR5SRg4Hy7Pup9K9B1ZZ7clEtzobHBTAcqkRaW/dnNM1Cue7wc83pl9v43T5MhmR
BDjpm05C4LYPIALByifaG8qyql5QBzaU5wDUHoVru3iIPG8f9f5vAXci6FWdU5/onLQGqZMP0tJP
qie9vxeLke2nuv6tyvXcgIHpgBxl/VfoGe4h7saA0RoFF92TpB/RDaD4sFqmOzNty11tNePGHBDS
m8pmN3lv6Ot4FEqdf7kJIEpHxYB0HQHd6VrpVJGLpTqYOY3gkRsROnl8ai3nrQoxecXy26ak12A9
Fqq53lMY5ceq840Xc/AitRZB0qfWenSCChXJldni7Ye5p8tpkpb0y0bzN2Dp9WNHXOIBbdAqom40
p36E8BhboHssotiKWSEiUw5SOakPlO1DWjWG3bcbd3TKA+TwMtCArHOZcwAnvLcWZuPJ7GqGtTAb
gVIBftHWbll+bzd5uRtNil+SIHRx+vS4eLBhGLXGpBerosY4AolNFhSkIOvUtPvWTiJK+CTdL23H
V9frfTToowcQpVxbzCnVwDIYalfbiJTQwXO1ixGTEaLBqzGIxAkmSl5psS8owG1S1FA9KJXgdVE1
oIu6tgeXgks77B2LOkghX22KDKRP86ob3XStN4h0Z3SYg7yeSzi/dJmqisKTlpzzePYDc54ahmm4
XPFYBNRO5zXI44O7QD1CUA+t2PzalEI9hIs27EINUweFvDJKZtJUqMqqFN0Ihz2yRP0KRvgbDR4Y
g/Kn3xYCpTx8Qjme9EkdWwIzmXtrrHKPCnPx0kTtNZs8e11l1SoaJ+q0iXOPf4vXLnhWRh2kgeNb
d2ZUFJtUVtSVykcxKEx8h3fMRj1oKSPoTaMjWGDHAFH9Y5t2xw6d/byqG+Ttl6PwkOJWPikgm3nP
jeVenxFNKBM72wyWd9d77ib0sgPMs8BBjOXU9vUMnqBCG6QGFOja8t025RwYRtFv7TR+ZfDAiXxt
YX9YykbOZ1IoiPHOgE4j6mBJOzwXCy6+sPXnSuNqh1O3HcZ8HaKvHdJLS9ziSNsENaOQhyt6Nb4B
7pxTUamlLDcxfoiNy4f4KSYyXKUFBEZ/yi5ZOP4aOfFWY4q3ErGrBBXgdTLOTzg99jxJ5NZzTD0w
Bi0IHe1+cMuPTg1BQRMSoQEECLBft9mIHkw7SFsKORCHgi6cHuVYvlUgnfx4Yw/dsMlaYzkxfug+
858j4f82clJoz/TbSf37ZDIDh4S71pnNZEuXSSvaGfHRMShSmnhtS1QowEQak4M4K+0NsUQvdTkG
sjYfF+RN8tBjWMarHofziuzgQ72G7fbvg+6zAdHBa7JvQLI7JkddUFm1sZfeGkjrPSpKCFnp6Qct
7SPtFS9IzHCk2Oj9+Eu/zcz2dRrkrgwJ7oVYILKMOFPSO45iH2ihIrMY8huQEy19dn0Sh6ShvZjL
eQmcxiOBopy3ypG5ikTUBECduC0lmWhe3c00yo/KCXQ+s2ysL1MWEBUE6tbWXMLQzg65Vjywm3rQ
UWMCSUdbZRziq2GJnc5AD48s3bO+elnfNWnyuehc+d6tH0d7AkZtDVekYWllGXCcnbF87qquDLy4
0tYth1MPFXOWeXpbYGXf/WIcYfwh+Zp9IvWL6euJRitIPLpB1KgLbSVpCpV9Lg5OET9Y/VTfhdpA
ip6MIQC0cB/aPDm0sGLth3a5mfukDTwnAn1MKcinu0f69CCGaAomu6A+m59QjvK7woDLiXtwCmNr
NPTjkxHo0lDJeG1ZFiadQGazjLArDaCzzLe5lR+Flb/nJqUgmQIii8S9JBvRQyJKz8A/x3Z81/mo
a1uXCUnQQJoCnWrJlZ6zekMfYTWELhiw/jMXS8p1MgSYIR5+QQVKKgoH8OwzMXO8krT/t60fT1Qh
p21fMspAo/sPnALIOFd4OaBBiM3oZ9AJ3V0zJg+LDenj73pK41/o6jBTaEY0RXyIbWz6EBp3EG7U
UIB2LfzlLkHhKgB3t1qG5SXL38JhEi+oxKwhOHgB4u3E30b80tseav5kiFlLNScB/tzZ9aFuYFSW
+XBvqLb+3yM70rVWjVscDFK6piL7MphrEvQxCk4MfCNx5SDmS/PtINo1qaEJnddt3Om1r4jrOqQv
SmFrm7SzdoXfHSj3PtH7/x1i5yOO5ldRZe+eXh0ohf+6evk41hYUNDdF56esrXWTik1rvxqum558
p31sogfyxWZjTiCQF+desyEGA2ns6BpS+vCpS6jLS31ONClTz+iRICKymWV16UAh2aABBwDmKOna
zabK82vcVDvgq+m3W47KqxSPaeciF+AwTkZaOaPNqLLFFJp8bKEzjNsGfsjaQXUo8HVcD1wMots0
sqg/KjQk5OC8ESm5Njhgt485uaPzUEdKhrYbHsNuZHemuA4iv/qkdkQ1kh5x61tH5qt9aChUzMgp
ExmJ+4b0iZkXEzGzp987kz4Eroyr9RK/IB1M/cqfq5VMSGVoFdsDaV9fPFZgYzKFlGgjg6lLZhwU
jJXyreI2o3nizVSl4hq/JC1xzpUSKRhTQg/zOqMG7JdlGogZ7K9mZ9vZ7cyVuVC/sao3Tevui4jh
BMCWnn2bwjuqoO1KOO5HX8iHtjLXALfNbceYvXW9ipIBWD+lGCIClGcsstMsOnQo8vQe9e0pzV4B
xASozKL+PY13Q1E6a2PsXgdbR+k5Klf5Ih+TlM5u4lE51NoWcAJTagbpmFyXYucsUKpNq3o3DSoM
iJcNfvcw52AYEg8HHHvNddQjbKdpgkiY92XkVYGjZ3Kbh3f1kquL2hNL+svFEvabHO70WTKxyPb7
/Vglr7KPtpLC7qrU++sg6qcB+veKoWhrJRE3Mv+DqWOg1eOiDRbd5I5MDJCq9IVkxjPuNNE/6R5T
Aymtv7mwd3iZty45O9JfglpMCUbIONNRPWY1TnRITCAMnV7j+ukuRtbJKarHXoSAaPTqWJNw0nts
N2pdsRgIzo7W1s/L29QBayqa5bsz/cBOmzcy/pOWh+dSxJs6fvLNNETeGgHsznChAqGHVcDsSabi
0WeAE5qCweRk2Trq/CcVmyL77q2iDdpi1uSI/WRq5yVBM2fK/00gH4eJRtXY0MbsER5r6pon8aiO
17rzYrTNsezGavuntz0vAKvGqSdIotBfuTbhcqjDjjXnoCjzFy9Kq13kCnz+tFBqptqWWda9byKF
baDDM4gwpV5DKJy37AsS0+ZaOD2wVSc5D0tX0rSgnJzPDTqt+nIB+v2OVURDqMsqmtPiZ2HK18ot
7cvYMjXQo2qLMPXFTvtbPfp4CHN4Rc5u3rtAJIOqN8TK8C/DVMFcSnPvrY3vB6VV5eWncaox8hFl
3T7Jnr2Rj47e76Udae2NYfOkypJxX+6Totp5c/hRyPjbKNMrqbQ1A9WDrNTSXjd3ERX1DlVRRDKy
ANU6AU0Xd1pNFDamyf+0s5yRcChrn9wkfnflox8KIFkippczw2JLHzpRHawSyKofvidwL1aGg1ik
QOe1R4ub2YPoLUk9sBx0yxFidtYgMUKOl3xrfFQ8MwoeII1eZRv+YiZudCDe5GRtBBX8uS72prUp
MmB2hrunWDJVEv0ZZCQLtzxVVFJhtYqVIGIJujZBQRZ5vcTPkFrMk7dpMekAFd+6hqVUh21mAxOX
fnXf5vXOKYb7ELldW6L6NZt3UGgfXdG9+4AVGGVZw2RetS1zQShtLzUNOtHRtmkoptU/k4daf2yC
pKP1wATG15CZFcAiATzGqvMzIz/BIIAY+rDEZaRXByQQykHtbwXxIyxIp2UKMqbouvcYjBqSX/Ss
mda1Uj7FG7yvQpoN8oc4FZ929Zggnm1RaI06cXSoXPjMN1pZDkg7J+yfKGfTF+8eHP0z8jNaxdRP
7GVhFmOGiFtUroFXpByVCs0XOt1Y+cDMMNwFosxTb2Ml4LkHsykvCOzBbXTLdatpVAz6zCJdI6yv
ZhN1hPKGhMIhzORLWmEeOumhdEB+OQ/jGqAgkwKgx60dLz+2JcRH7zg2dYK8iKBv2lV0W0EsNHM5
biKFEaQovPMHc9M2pX3Y9homyNAQzg3RKdM1m+l+JSToYnm2aaeBiErdPXHazjXmO0HSnS13viXk
IfWtQzS3JIF+bK3prYIcqrtDmw2vBTkTjRYKIR71EqCdiL9FAEM7f9cL98NeSJsYCLMCEQ7OrdM+
67jPjkMXDUzd8K1N2pfTph97bAoMnc7yzEerpjnsUU3Ih2bTpaO4YzJSYRaoeSYcW49xEwhmLGCk
m13VwF3IhvBUiaF9cACwhWbC4LcYdG6rrcc011Fq0e4SvTGYgIH7CBtGpUVzwmFwkpxe8ADcCiKB
i6aEVqCyDDEV5rOEcQy8YqUnlJkXpmoyjmMkaEFUHLxPCdnNG77cnF69y2cNuP0fXerRIE9jJhno
xbHt+40cFzCAnZW99bnkzFCyS3rdh3kTfgAjpozhv0uLsWbGiKxiWM/AWrovSFNYYq0lYoEwQ40h
mI3lsSnBEqHntzJHDEs6Ptcu2Mw8Sp7GkoajR1dKOIS+nOA4IllgspUCh1Nx9bru1QMwEBhcBai7
zBPt6huzWbn6lfbsC53qX19qfEZeaUzuQRRajPFLC9CA8qZn2BgnlWdU1zw3Fju6KKTYZQpZE3lz
0SFdolu7xPWZH0MTF/RovBEAQwsmr6dLu86s8L4aSB9xec1y9Rzd+9dZtPddG11NVVkbXYAUk8Md
iKxj5hsbZ44Ak5beenHI0WiVNLaFxgyzduH46vseXuOKkQ43f/byVTVUx0wi8Dt29VZU6NMTWJqB
ZiAmF4oDlAcY3AOpSmdb3TN6Y48MgntDBOjClC9nSwQauDVIrnzQqMG0WG29mIN6jBXcoX7WNHHq
VCeAbgNlAsSBIPbFWwrCv6B3UBKrmNHB+N/S8d9Mx3pj1MMjQCiyGgo2lpiu4IJIo5x94Xr05PRr
SUtXfbUd60lB3foWMfyJmSWQbr2RNrozn8vMuUzJcqZfQO1D3+odjXPPfSlr51IIedHC4gLZmPR1
frKm7J9WDTfP9r8GOZ90fLM9W5eZYCOr5+vcfGqj++k0zqnVsJXdfDXD6ivtjKvvpcgzddge96sV
2o/bDN9DxZCErt1y4y5VPNyycviu2y5IJ/mkm+6hK4GC5NkFydyL+ory3VWiKz87H9I0zk05Xyu3
uLR186bFN5Itp+6f40pexya7pCoa1EGIjTeLYcWxwVeR32V4FpDWmLnl2ljJBZXm2wzYNxR0JdU4
g+TiLdE1pGBXqki+i6NVnaZUQrssWErtwZbhj/pld2ECsg9rJ0WCf0RXGg8Qx8M54aYQyI1Xs84v
jKwDXGa9QYxVbfUr4MOVPurv7TKd5667WX17v8wuMNv8V/17CfV/EtTuLC7qJRIt/RTlY5iZ18nt
z0lT/YqUHpqGxrE1XpEMP6MEcJ+p0K3IL+p7EinRPikeYsP/QT7jUs+jEq+6RKlKrr2nYkk/DSDa
xXQmmrr2lNY8adLlNGF/uj/q69LDRR39rV5oB/USRhFtdcs5GpW4uHN/7tBcKWrvmOTL388mjv9j
xi7QzZJoJ92brfHpzo9o2X+pH7Gs5dzSIyQ6eSltnkROZ0bXXRwH5KL9ZZT+j+y6b/V5ubQBgyIf
iy5C+TY//bd8LPhkLVfmrt4aBt546dmo6NlV5tVHJrvvF2SZx5t0aaoxD5cLcZZsKK2226w5SCUI
fOty7ZP4ivJrRNEKMm5UPTKR9UJzBLi+MzBCjdmtvAls11Oc+zu1eeos9Fn7uVhf/9tPteHL4n6U
tI1RkF9lyfTcZvShOQzqUKgdUL+qdzlgk/GwlP2jzRS8v99nibSmP6dJc6xbfIRSo2AB1CKQdV7s
5SuJxavBX/0suVChudxNmfhRa9iHnEBX3e780OTV15KKS5FymaMxf6+NG5K/P8CsvgBZghGLdn47
77Wk/GpH49K03ftk/wMW9uqGEKe7lQX3yjQe1d4uEQvLA7RMzfEv6h3g4dLmn6ebrlHvxM+LZk38
1w1QxhmGONK5yAThq0WxlrlRJHF1xvg09avqzxjGl1CNzeJZjfBHfU2t8aUYwZ8nKUNPeUr18aIW
nbWYGXZ6fB3j+UpYuoKa8x5qTJGNrL+VUQ9HRfLeRmBrSZkXBH7LN/0f4F0XhJFuwhRfizZdG/E6
l/W7jFesClPgOv1TmtMNSf6LafL+WnoBeL2bJ+CTS3w0ZLhmjAmjPbPLNGQnxALWlsZZRrl5MBxU
0YxLxP1Qb8/slUv0Ngrr25agU5f6Poz/u1QUoE6m6380Ji2rqIuu5dh9q0/WaobqXO607r8VMdv+
lmtGMCPDN8Q8Vs4s9LSy73skkf9Wm9kUN7VQjJApp/RbbeLfReHC+H3+t2RN6/8INnksC3g/7Ehv
f81mQvyTIFzuwRrhjjMociVE/gwI95o20VVtsMthLpkfAz38sRp7KGIo05f6XTyOt3bJL0kLYSXs
y21T0smaZ4xDefFm7afPHoUs3pQLqDQLFyK/6q2y3JYYbyY1iVWeZcwcA3ft81YQkwgEcDdu/js4
q3lG8wU72sJXote4VibMapnenLdnfzkoA6eeMEmqhySiOMyiKpOkPno3pZehODDb46yzuc7IvY0y
Ym35KjJkQTqBdYq43xz1arnq/Xh1s03u1B/pPJPz8nkMw75ombNhjM+p6aYb/NYLpWOcZJFgwvZz
mH/qLDpkJ3L+uaOgFp9EE18FTpSS00WAoVKkEVWBwiI2oj+r1Te0+rsor3oqmcZif6kD0szhz3A0
DVDH/EtydCa9+wlJlFxUYyn/2v1yVRZSmQf1NdGTi/r7tCmsZ8cY3/68izJuQ+t9/fkb3Xiqs/Cj
wv4op0B9VBrdNwylszpf6n3ot2wN6e/CCE78gAbdMJ3/flWtjHq0EIYQgNFnbPGl1LMLmJKX1n1H
/vkHROEXUwwfyp4U3owu6KRiiJujOmJJoV+HfLoV+WER+tmfQrgJ3O4UXbm+sLdyZyfpf99qEo2Q
rPhtq4GXon+kfk7d5lDZqtlqnhLQcrEh/3yEY9DO8r6VLUs+bLf+p85oxfappZ1r/YMkyr9HIPEa
my69dPaFaX/7SCARxxIo7+aykMqOqo/oovVcnEcKGrUH+iPprK+/T84EMngZOBUOSchI2vk1YuBq
zklb2Dp44FfSlvfB+DNB6o6ptaLU++gCWajD8aw+PIKNtzKiEibzh3KZrqnkk2X1RBzRr0xTe1qc
8Ofvm+rSIr0EviPwQuDHnB71LXXkSCAedCPhEYBG/S3NnwnPin9GvK3H/mah8qDWb6g/q8R4NcmV
jCJ8ZmD8lRY8w4TDn2qsaWmu5mk+S/UM6iqo90gpogyJsa6rbqse9n/va4a/use54Vd1Xd+plwl9
w1gliX4fL9hmdserM8RskxMMmieH9/wz0OrF/z6U2Tx3PQk9q+DHuJfWXW5W924p7Qn8tFqtdGAL
qHjo5lnzsxfIKaumiT6UjdCl8mbuUwzVTwUR6rTWaXT13Hddb17+d1vVq2QTOpJWD2UaMSPQFWov
1I/rQ78v5mRX+sbVFZzx7kvZVRPsUSbqTWw497z6xS44IH18QU7vIy2NqzJcKjoEKGWQ+GaDy4OI
TTwaJ8oZH0Z8UFYrZKxO234qs5c1yY/m/f9AS5kqdTmtLD3a9L6VRQ7N/3aik+TVCQi9/uZVBdcP
rbRRc39yxITyPkEIRh6U7VB3pzfnBwk+QB2bOiRqM9Jfh3pnxCb971s0PZvaelDr+PepDfMjrJ77
LIEd5Nyp45/xSsWYfobasxaJCzHunyOncgu3G2UfzfwysuWqjnWqE97l2r4tzW2qM8DUPVG5/MmV
fY6n6aVop4/hlzE3SOmANB3AFMg3ekcrtVqTKL60oTqJkMnEhEgL5JYmie7spfqlAvjPSg8qaFWX
juFvZA4O1ie3//Y3o53XzYRTbnPVDfnu1COVYkCYC+8MouaSmDj1ySaj9E+BejcjXmi8GtdW068U
9Issf22IIiI8ddm46KFbuyHB9C8g5DCdTrcTxt+nmK+L74HDae5d1ek14mNu+l+TGtoqgKAPdnFx
wma9iPk+ddtv5bxgNl/Cno5oxhyszrkw1/Wc42yN85z42w7ChDo1ZlJ/qVQBrB/T0fxjQ27y9569
IT8K543ZVGd1bv77nLZ2zBE9Ut9AreA6Dv8mrXsf6cWZOjgvlSio1dJYpIRIEvIz1KLkSS2UVam4
c8geTNDCyvhrhRoKOh5UEKuj/6lM/YiNs2z5OOsOQB3x00FWSS6DvpxRUryay7/eBMGMHMhfMNhL
nOucMAJXO4wE6iYH4M/F/D/3ok5za4VfXbFTntKqkO0llOUVG1MlKDgB5Qx6pttYonuBL/Cj4kAV
s4XG59hW//5MjjIPc9++GIb8MxVkWLcJU9KY1Q96Exgr5VuXIb1Oq7zFwzaMH9Q1mld8W3mDpMGM
qHvj0B6cmY2tjKOFf47SeReD6Awj98ul1reCcH9qQGbIyNokgG+Tpke3rV61pHmqms3AzKvLfpsp
WSWQdpCMJ8Srilr7KUkg6fJfwbSfvcT+9quNReDHNIxDAgpRGUJf2Azddn/DqPzVcu3Ht95lW6yN
Eg2scD7XnUVIKQnBML1Vd6+hsekXxtlr4WL+1wCnpku63Cw8qpHVFzkBJDLO6onGjCK80gzkRPaM
SmUeBS2kATY9/7cgvwDI4rf3q2+NuhE/w8CPIzg9wAeYEmY2XDTWYyy3KtxRb6qeVz0jzIS1lTvo
+4BRSXYIx13+fl+t7RyFvwO90Mj+jMb0rfQ26rcyJ71YfASqZ39rBZNlN4TVIfOdx85zafXKv+/H
ZNPj2NNIY9IS97IlU/ey//4ve7S06Aw54brs87E8/y0Jzl5tO8rpyO2gUBhx8rTyDurrJWTSt3py
j9VRX61+AEpECZm5g+rTQv+5KM/zd54i/KoV9o8qyMvjkEonzmo0s0emIaxcC54Ry+ukBXL80039
UNtQEh7cV+UymxqHNjVfGUkQp0idzb8oLp/uELkHxY25UFbYIoXqaNCFffLyd9pDn2EK6g5GRfPF
kKT/3Ec7XfWYE2oPJxCAW/X3GXhrX8V7dcFnMW3ljNhKx8v+mUePdCR3t8AlD+rf6raPZJqeN14L
2l+WHm7TnvkJJLgc0IsKdhgg8FnlOxWCKX+Ql95LV1/cFG6omKD082nVxyjs8KcHMhnO7tZ/mDRk
DWqLJ+hv+ozcR2L+y7pT47NmbGxc7V0xfKp7oO6E+mqY7bd6Ag59zpUYlw+1K+r8/W3B0oznyNNI
Cd2dQCdirlDxVnujTpI6N+AL/1nM/sXvW6EyZMuIgiPdc3g/yhspf+b4+WUGj6Y+Ch5cxQOAyg/h
0kIEIGPBeqivVmNtMoafqThdZVF6RV5P4SHT6NvZzqVN/gvz0zA80P3bdKBro946+Xi60RvPVhuT
1Y60H3ATVvpbVRuGzp90V1ureEidl7/zz9osMj1AZNupU6fWya0oYfFH/QySQfe0KQJkXSWMBaKL
OrnQZH7UMkRga6Wtmt0r76mCQhXXl9nEIBEg3Hp/Vrm38rCqcDIEoKjPyj7ObbgD071TplUF3ENy
YObml7K6pVb/pKHxf0ydx3LrSLOtnwgR8GZKT4oylJcmCFEG3ns8/fkS+++4d9C9JQokYaqysjKX
ucJb26q9irERibNtnzL479h2kG78q4PIBzYNUq0gjtAoWjWqCin/X2IV2/PdAAVLkmAFKwiL0V6U
KWp7mMMxE5aNkP5VTt1L2bUnten3Ycd+nTVUgoEENjcxH8SxxuzjVyd/d7rqWrB/o/1CTGneA3DR
rMyBkhO9JvbFE2bkEYp881fLooyfwbWinqbgqzthbdMkwznLcbn3QTKlFrvcEncPqh74ogokv/+U
T3FGDE0ACo8spJrrfbiEkshsXjT9KrEQSPSXoiWAQts7iT626rzFyb2cFsymD5/qoqlzJ/zgafC8
Rwn2EoisZrybIgAbBDNFhclh+ScJbggN/IJBekQtnvo74XII/mR5bDz/1etf+5A4xXjuAJ70qvYe
FC8dEMIgTh7ShuDBOySRN7NsNWvekyTFS1iaWfYUgLBa7jzKZtPzbW4mdVIUbUmrnpZtumzeFVQ0
PFrMkqaRcFxbXoMWQHCS7T7Cpz89dmL+hK89iDiyQskUl+1MHg87ZOjgOmlXebRT0lw1lT4M0NQC
mMxg/Rq5sYVIfVTc8ZUaXVdT4nOrz0S1t85sHCWe/BdXEMq/KBrqusw4iTeVZnM/tRsVCpuMdn0K
gH1y+5mdGJKfPL36lFRc/uWj5RvAwuz62t7M4OilLtWq+GhmrOAZVVGXxZSPjT0Dh21K0JRBnIF1
grGp2ybkGtQce+93CRZAfc5REwpfc9lpL5FFMb7QyPiYx+izqlYyvGShHhz3StJHu764lRUGCdmP
Xu9/IMtcc0xvLfNDnn6ZuGfIiTQdpx8UNSENzjfUnn8bVmhsSz5to/lON5ZrlyfLDved4rY7l/Wz
ZOtIRJTDIoo/xbSfa+1rTtU3ddzLQjtjIbUEPU2t9xm8dAkVsguT3awscEXkIG5SgL6o97IVk3VG
ZhhKo09Dinf1/0KQTMi4VH78biurkjzQ5V708YwtT3qrT/a3pG7yfDyLeFp8SiUWjMr3lDJImh+t
AbyUhj+6JLmBXx1BWO6zXiq13V8cUDUPHxTBJEj+Kgn1kOl7RXf3Uvam4/SdjvkVTOy3FtjwUrJb
unB7fZ6OLWutx0BXnPGnjfedb9IJM/7k14RF1XfKy0QVz2F4A7N9QvNi6R3QBv6pAK/lgfogXyFF
eSngJ+q5m6pXyZPhMl9ny/0G/Ml2qL2VM5McGYLwFQm+sM8/Csr3FD8fAKJdPZYgmyUIUb9NUin4
g7MFNZpPi8ejVmC9ywnebcLC2x3kG+ei/5NuQxZ6Us+X/QIimr8q46ZjnMA9eTCS76G9UXvl24w+
2t/a9R7lPKXaZ2jNqwY6kA+KnPGvIzcKIbvC/9RYIJFif5+Vw0BskIqhY8RvunkfhVwQv/bhtPRK
FD/7MI3jcPAU/VuOlQ/2SFBt6qFSRmwrSLn+ITWdnVyZNCUKtjRyDpYXHf0Ix0Jenx0WX8YxnaaL
Z7PuTX8uLRW5kim0caYgZWXgpRhIaDJ/w7fRCm+yMt3pRf8Tztx57pGttneWO4FOp0urv9sdtQOM
gnnsBY9dKpuOX76X7jljzJfahLpye2NM3rbxSa9z5VtuuDmM51zxNgnBU96ijvh1AQWQ1R8VELhQ
ylpGTMBSIuekkoqiPQPD2X9efm/LD396nCh5oIX4VIAIbhj740zJkqw+Y0T1gAFQkrrI6/KWWMoJ
HoB3KFbIFo4roHEs/5BmwRN/SfsJ0r7muT/yYMykunqD+x2XX2M4vsidVB3njKjaRm64XELiuc/V
+Jtk/46sZ+OnUQGYxOB7SfpBBJ71rNzKcxp48nKl8slqnt0NwDK7hl2fCmw5udIQZu/Oc1VMqjKq
fZ8X4zp3Kca4lCkzj9I2A+F/N7eFlmjDHnEt7hqnoprNEXnig4wseYJgN1kK2xtT9T6km1WPwDby
K8Jh17mh7tBRwOnVTd2XZyQvvvQyvVKSJw08aobxIdtIYMhfrDBPQ5RRQSYMSAq6bDa1RP2aQKHD
D4YD9uNrISCJ+FdqXFI/hIy8lCsAX2zQvYKKFbFHl03kfzmpLZy+nvZ37X//l6si0HaEbLSXr5bR
abrq1UDHKIaTMhM6J6Z4x4gO/PnVaV76mP3E3KNgO2g/Rb6DcvgpJXN53R2gE+dkmnTXpPITjcMX
OONV0fS4eKZSsqDXwbTLy1MEfaPvti3JQNEPX3I4ddEP89A4Kppm1YeEkSiK7xBaoB1O36Bj5hAZ
wxvdjP5gCrPK95/xMB4NRdlKKOxJ2oBeRV+UbTWuZuQqpXsz2+FDCRLnv2zd99laZ9W5AdsGK1CK
/DTA/2KM2VcdyxLFkMsyj+cz8PR3GXApCXZNQ73utZPEEnlN6VWikbupHXacZBhDiV6VNhxkPkkE
Rnn3R/X0NZZL9wlzccpIYwvY9uG0LxnQMkplYDt+f55CZaN52uuYkCFPPxLvytb5iChHlOR0zrtJ
W0petSJuJ3rnRXHpXyRqSNjMOBtE0BW+cAlHfvMI92klw11+dzhkDKa3pH+QETo3xddwkG9WWga+
DGKJK6qWf6YJsOj+YEwpXtTpEuiljiKdVjhYELTcJ2UwrqavfTV+81nDJBmK/lHuiDkZjx5q/DLV
WItV9dHKx1f5FvmkmPsnwd8tszsfEgO03f/9Rc5IjtAMSJDTje7b7zLxhyTe6UZ2I9ewHBrGt8aE
EiSjQpbCydZ/EJeyVPVTbtRSr+n19wFgMLHBsv0XVoSqY12vAfaESbxfYkZw1tTmVepONSuUjNO2
Afdo/Uxu8CNLMK68P18y4WQ6BIb+E6wrY4blmxxAeXxLpwNlhy74jLe55n9KD3vpegC6fPS9GGTW
1Z6sVxl2duaulDS8hPysFqBDFRJcCvryN3mtCdn6/y3dkRqOrNK/yDTNLfMale571Z3+6ym75fw3
leF1yvJLPCIkVH1oefkqR8uOdIkRrbo1K+UD89gfi3qV56p7N8Anmskrt6/3w+/6pUFpPK+qp9BG
vklPrj4FSJrXgDtnoEwsWEO4KazwtjPHxx4AdVmGq0I1UJ9Uz350MT166GQvo6X9hIFySa1rR6Ir
i0AeMJIqJcb9ErZ1/sjU/hOIgQT/hIXFc19T8iksF77otUXyiT9ajdhaNx3luIT0e/DRaYApAuH/
TDds00m5mYxF/j5p+g2odzD47NvkQ+UDHC9574tdJaUj6t8V2Rbbz0evog4+5y8eiggD2qhUhm/M
priCpNqWvncTkKR7Y/g65+6vipXGYJNaUmhOqvJNsw8TDZXKQ6ikqj5gMFwwFyLWzV8hu1Ss+b7q
0d52XXyStwCbpUzofMR5QP2tvScykWY4H6NKQbPbNWgSGOyRUaJl1508uzjOyIk3ssGXFzOzpO2B
mg1RvrTrb5hI7MHYRZnTizwcOQc/KQ5TgxGtHJSw/W3H5tG2cDzleuUgNmcfzoi3t5E8aXQV5fbI
PQshATgEavSd30Kqj+xC6hkbQM89tYV7b8cVgBQ+0zKbZ6AeMO2oxtQ8nDmKHxtN5tqEJfn4J1c/
jtHFiSA+cYZyptbMDesgXcch+HriLrJZ32rfHK0MN9g+/7Xb8rsgLXb14ByogOW5blmLRWkbhcP2
qJbojKXql9SRU4vuF63HHtaRGqBHRMFFIvy/Sei+E9CX6CwTtqNAAwgA3jdyBJgeEfip555NSFXy
s6xFMrcdFwK/inkaZJHIX8AlQ+LcZxldhZLcjm8K3OFZWvR+S+2hjw4sBifpGQWgr8iCsqvMVL2+
RRsH9btP1ziXAv+iKSDTVxoOsmwMFrdQmfATcpCVWDLz+T4q4LoG7acsa4ZHj8HDQiesb5cS01Ju
pcFVgavD5+NRtlQq91XanCUty/pLdqWyeWjy6VbR6o3sz6S0K81QWvW3NkRpN11X2JMpFDDaobiW
XgtMIUZWrT1IcUX4102qXKRXk0HGanz96V+JWNgXjfNZomZKI0/6hlK4sW39IQ6oXlILlhaCFEbk
3wrUYqCx1aTFIH+Tk5Xti+z9NH/bh8OnNOt04A3S5LXNVwDgL0v3Up6u/p5Eza9kJ6Jl7hooNcQf
gkIxkJ9wC2O9FI0oqkgvRzrTuTYheNKc5pLvEk597S5do6UPjPB9XFjUgynCUGqR/jBBh55GUL4k
wT5fzr7MSWRIheQIGVzSVRaxTfIhROI2C0QGES18lkroFlK2UdPsKuW6Voc6lo2H0eoBdLsP8gnS
kJF7kaBRaWuUhXkEVZr9yuOZ1eZYJ91eyuPLvZWGj9cD6O6L52WPx3Mz/fmlHT7lOqWVqIHRKERg
KoSbkpIzGd7vUvCzq2w9TMaD7CGXTeM8ug9j8rcUGbqqe5JCQ4wck1N69/Lh8omy+R/TYGfX7bGN
6IRSwJf2URirT0lWoA/SHswy3EnZSp6Y3DFPNAuxouHJHisb8KHJOOWeVZNy0YHayuOMs2FPH/Wo
0zWVTuvQZFeloVol+gsR3mIIWnfKbZIpb3NPZc9o7pZHDoj90sUQSf/LWwXYRXjY+5NylMVyZora
afzmDI8yueUliP3XVHU+ZJcraY7M3kDBs4U0WBpWicugD+dPLJHROP+RVdHNKCPNb52qvoQ07pHv
Q5pS/Vqm3xIoQvU0e/arpAYwxGkIEq1SqXW/6Ur0GMF9lhSzG+eHsYGM2SlbdCJvli6PZIc+kq5J
+RnJVUhfsHKkGQOZ3P6Qrze0fyu4OXQnsD6oe7R/gDkPqlsfAr+FYtv+SYM/HEHlRl/SaZGoUdjt
O7LRsm7rlrZxJv8sVUIZeTKzpLxYKhOSEC1CO+Q0lCCz4MtX+xeBcfgexjv1kzydOgLxxXyRd9Ha
ZVdWXORns4r2WT4e5G8LdgwsQeig58y5CGxJvg3/A2DB0Mv87+WJycQdq4cgHN/qNNybuXssUHLT
RAbhRT5UipRF7Fy8CYERgoycmrwuE6fuv8C9Phn70Z6+pRsvk0v+IFgcqWrMf52XrHChfpQ5Vmj0
6DkXbCG+5XurTt+GpQeVBYCxAOTkc+UA2bMIqCoVt6s+/Rc2Afz2avAmZx5N3l2LotZM7V1uvjwj
DfTXVr5bPsQqUjgcPgeBvJFFTorDQ1lgbl1DBfRodFc8tvwqJSiHEbK0O5COSWdMVNinSQWyYeyW
fndXlunGNWKwJfpPSmvOJ66lyTn004+crRcUsgM9C/R/dSCG8Q+8uR8P9DEI74wu30gvIOmsn1CZ
N5HlQDN0GU/Nt1SuQgOi0srMxiPZAGBaYDSyGc/ci1lBE6F+KGX25QJqvdlWnYrLMrkyAwrxItok
jrHPwvBQd/idfkVgDQMm9Cihk1DaDv/+Rfn6Aj31X/Pd6Z/kkcjfZVjIvwkqoLNT3IW2PAKK3lND
F9GhVNiLO45Yp50ETyPDStB+Er5FYLOplHv5udOAt5A1wQ96N+/rtjpAqlgwghJuJPZLCPFm49wC
6pEVt0Y7T3HLRzN3vqUrKq9Jz0S6o7Zi3GtMsDnvUWaulsZ+mRu3KKbvZM2VGLDshmu1+NBABvJe
GS9xZP92ab+b3fEowCsZBq6VQC7uDjJu59S6IHaGxAZXTFDXACD23KGyDY5oqezinpsqi54379Ms
O4ZJ8eGb3zzsF1kHCllnZBJBVwo3KJ1u5txcx7m3l4VNtuDyhTJZZA40EOM6bhvsN7nD0vGQf+UQ
z/e2NZ0Qmd4C2BMEAF0SAQvspAos3ZZooFCX22sxeSsoRMjolYaZJoXKaH6vTeM2Gi5wu2mosyrw
J2kBSS3T7Oy7OkC5QpJkUlZpXPQaOZLx23f2Y6TY33KSEgqwO2CcWOtZ6W/tDBfCUbnInZSr9G33
17bUD9VdHqAcXsQ+fRMLVZz/vV01Hw1Un2UNsssBcOdt3g8oO+W/VRg82ql7P1UlSpPS5BqWpMFB
WWUeMBWjbyJTU5adwGpB0ZGIlH8gxJD/eYyBKshNlfOU4T7IcHT3lmK/yIPrp/vUU56tJNnAccJ0
pXwj7krMZc8CqXy80FNbUbBcWnFLkJOl0m2YrtO6Z98DXO66ADcodiIPsa8d6yRLt9RsXQHkFN0I
ZPYfeANtz00VTmcBicH3+BJ4UjgmX00NBxVMGGOj6zBEKY21YtNGIeMQ4KmJVX2bP0l00h1JNax7
qT/IHlMWvhQ2qtfGT52ZXWXFGXXnRa+X+o9UUiT5Bca+SuLxeSnW8JZByyVMoy/Fky7Y75jenXaL
YzjCCz9qoL3+L0DKXdDC+m+N7Nm35GRydyVC0uPCV9w/+ZX+06KQAgx/+jDBzvG8behjho4eCf05
GaVLmkf9PIwQLKBrIC0qGbGEawis/kru6BKXpNXRBO3Kn8KlNyXIpgUFlfhsSYL5UWrpktN4Lrmx
Mwe7wc9vpJsAeex7iEi1yyx/iow/iWoyjxp3eGvsR7mxy8OTITkboYBYpGk2F7D4u3xJzuTM/1vc
sOd4MVsMRwATqMpJZqFkKUuAo6Enh5aGd6T7SUPvaFnOs4C8l+WPCCTYYLXfa636FabMHKX907zw
cfIwZ+WxyU5DoO96Aye1LrZS/JLnos8hDZV/6U7o2cfCMnfykfJf1hjAZymOIFjB4JS72rjmrasX
m2X2OfBsMyh27CHkKcllLuOLWAVTFF2m38BodnEyLG+Vtw9MWLVyLhOkEhl7MkEy4ZRqGdYaBHym
lBI/eaXzvCSMUbWST5QaYRS7RwSylpaNzMilK25ht4BgLorDPBp5TkgPXKVlWjXFg2Ol8AK942Ar
ZPn0QcihPFZKOUbpk+/5IK2a1jY/eir2GobxMdUqdqlkDsKYUf/quqJPEVrXyAU71Y2XgRutG/Wu
CwCVAg8d+/xOQXUukrUfDUlu5fDjs4TiL8zeqsBkULxeCuTRzJ+e5dUm9AwEM/FTgU53X43OOm8u
StG8JVX8U7v+x/JZNiMe6gjanDP0EtIo1mG3KO9yC9uefHqykNFU+/LqdTOYPvZaqr4tDOsGEuXX
LPhfP3wr8UGikdmSJ8qFBTgpK62yi7bSu5Qeulz+0pj0uvdm2EqMll8lq3jue3WBn8xhT4ycVzzo
r5r6u0TrdE5fUx3Rv3+rfQVdF4WJG4HFLD0yM6DS1lpP8oGSDggEj1bNk88uTqadBCCZjrLsIrpO
jSl7lgaoHFcgIZeZYCkoZcpCIghyoy22SuSeZM8g75MdI6jXQ1JWOAnz5CX0RcPw4eE/4IKoZBsq
nT8PWTiMP9GWKH5lMkpu5aa7Kq2/7TGGBo/WGc9BIkYHR0AGqGD52uRg6tjolWh8/S+YSD4hGFgL
Rdc4a27/gxnJ1WShcWlDe2lZRjnaS86MZc+4hFmrrtddH9+NU/z735IeB+7HyOuaqWGUVT8aQ4bZ
NfuzcP6TVEPO0kmfgq58ktWFwtKBItxepocchu3cL8B71hw5UGKHm2Ix4OkA86kCSC7RpLcVS52A
sCTelJO7aQbif1fCmaZtG+H7Td6iR+kG6XsQ0oRpjnWDcAlf8k1yIvpgHRKwAabtITjx9C+oknQF
xUdGW3QoqtsRmG47vBXa9Edp/IP7zQ78U3aFkvZ5EUovXXzfepRA5Tn5YXPfGKiEShzWYV0wylUf
5H3doYLNlbDHGJOe/caSFNVRf0ThcCcdRokU8rDwJHtFflhOBvLZkgeZrvZjITnUBY85YAwBbNRF
e2fWmNl5rIW+2OXZ44MMR/lvgTrJIJcB7ChosgTKpq3w4iIDkQMWyG/eCSoJFXoKcoL2hUb1VsAV
63WKogyu/8oOtT9jyxFv5ZFL3to73bFrx93Slf5Uguxd+t2yGgnmMTgXhv6+nJaZTl9tGd/Y0M5T
qwNwyx1C/PRnpaErRq9QFnrp0+ZSAae2nE5JuS2ZLCsaLahRonF/jjsO1cyZ3aCRgHOfb5RAcY66
rzwgeqxv2sBHHLNQUGnsK3Nd6tWvFVr5g62hgR+rx6ws/Dtso+AAKDhWOLm77Rx0pJBrRMsV6I1Z
fKnAei5One7yuK63josTsunV8aZL1GwfDSbOEvq0bwYwbUE+xEfFrxVEqbvVOOfBBTl5RtrwEII2
ozrjIh28M42gPBVA43UgspOqDM+hof1apaYcSzNFzxD42rYIy5OJF9lx9BNRHTYQN2oydzeCQhn1
G5B773V3p3MBKzSPsF/BzmIb9/4xy0Aj6kMZXrShWcUOuuuYDkMUQ7o0tKCp+Wlvog3OSSuIYxKf
7XvTH80brRxBcXXWfZwqIh7u7VKjfcz83toZGSBHtd5acakjFhFbazZ8CLWuHCUH+t4+aplebzTH
QzMQXggcfAxpFb14TfvaWM1B+xGnsKcHZz6E3aCxS4UXwsbfRwPovhmN+6amwmNjqbMrJEVCwSHd
YBY53k6AUwot3fRN9ZOigpWWE0puKvcaA8YNol3qCtJpD2i63xgN4jXZkA2rupx6ZEJdOuhOfDIm
mrW2WeRbWwnt9YRJLYY0xJUWfqg9BC+G5m1aA3X5PH1B4QUps9y4z9L+mESTufLwgUYH2n3UPGPg
uPq7s9M7qIQaSvMQLQdNX1ukb2o/XQ13PONWhUBeaMRbvX5RaGpHSXTTOeW4BnJ0RtT/RUOFcNW5
A29Go1+x7MNQRT95HeJu1WVPiN6mUvnPN07l7JPErUnj4EGh06QRDSauLzNf1ACW59woqFfDbe/U
N7RCSONGr90MkdqtENPeNVHx6gv5xUAOpKrwqWAqGB4qUb7bpefZh4epqMQHnG/FsCSEIUsluaFP
7iGqHPcJZOcZfu7cK5cCIvagUutJFeD7cXBMDAZNinZBOEFs1MxjM+vjCdFYonQKnVuHhYYYwVfY
t9odtG2KMlMQHDtmQOD1m978wkzZ3rWQAoXtfiJZ247XoJvPLuvYKjI7sGFlDRBMHw9qbSEkVpRn
1wG27VuTuvM7gmnmx+joWDOmE3lzcrQ03SkJyn8+EXkVo2e5FeV9x2eFUiwNdXG1WCmG/T7N6b1W
jOYpCaotQjfQQqoSUxQExrVe34S9PazGwHjGihjJZnbJkQ9pM8SEY4hHBKroVOU0PylLHobIUXe9
ClsiKIN1HQPO1JDVn6vc2uJOhpxEA7S+Hnp8gutDn2XFQdWyfGXl0Qif91G1TW0fcWYwSyg+chZ9
i8Sdrk7TfiTVmrUBplSBdHPXd/He1/pphfDIdf7T6+kdWVrcIxwThxTUo0eUNNJ22EHYZqihzawL
WM0Yhl1pMFycPN4PgTgcJiCRIlV/HaBDCtFUhbZ8qmeu2jEaZ0W7/T6ZzGZtpnjqYlBRwZedfNqK
X8pcwC6cngovB7oyV8pOxeLbuBTVhPtPiNlLNiKLUMVQE+vhLnOA6/sjCkleDZYx0qABiNmAWuYZ
Ap+atsnH0toNQCvDNgVqbuBHA1pzl2sfJoXyk2/12z5FH2BCZHQzW8Gz1s0TsHc9W5vRRCvfmd21
Z+k3IESKo+s3kG+jYVf0GpZFCE5oA2qxRo+VgQsDjeGQBHX3FG9UyxNv2TFe2dWI4ia2EGbp9SvD
rbxN6WjUmhOnAI0O58SKuwy93z/Phx7VYeeUpa9GagWHNOkAG0wIL/TBdAozZzOEdQBOzL2UMM+N
GuXJLkbRcUqpnpedyUOOvLU95Lhz3rFkaivbobuYwmNbafVT6Kl3gxTyQ1R3QPLO8ItjOC+dqtPT
yDeodw+bxtZe7Qp+eMK6T0XAD0uHCY4RhZ6bn16lohRp1fdDlr9qA+gBnGCUNBm2SLo82UrvIjcd
IuRsV39IH6PeX3qf+Bwam1a5c2iZswQHL7QgvXXit8AecY3GBGjykF8HHH+r5d+W4uzoqymtdVFq
xp/jMNQUBJOQu7GguOt/hY8zcmcjxdWwQ/AtbT+z4kexToe3zzBuQCGoAE5Cjj/dlHclWKBn27EJ
8O54AIqItWaMentsgwA0TeTyvKw69pqyqzvzhSpgzagdW0ThTlU8Pmm3cVNsU5JKUgEv3iN0+x02
nOGAmoWZk8p6hrP1LO22SxWaXRTwtlF6se324BqYszrTg56e2iaKdlw2RD69++hsCzu6XP1s/HYb
TyUwMVp79hhckQcqt3X+mgWdfiqzVD91ppGsK0uloZaMp7JzCTc9imUWnu4KwgMjkw6Z2oK6AeIp
XmrsXMstT7lrHIxxHvZQjS+FBptyVJAAspE0ZLE0EH5VrRlPJyTY2ayvhjDojqT+3kofK1ypo646
LZ+D8HaywsgZtUajecMj5T03kWQ0oT5XnfahqcG8mTOEe1UNWXWIUmravRcDjQT6Zj2WqGjJpQVk
yiaibd14NdvT3MDs6Hm0C2U3JPUNYhQQhXBisyJt3/rt84DG4TpM08e0SxH9lP+Fhl6d0OCBqpdU
v5VJOorqwr3VwETRs3PfxOaxqObm5KlVc2rq5B6nRZQy2QB1MYLwXUJvv4cxVSinMY9LRHjrowVa
YYXEOA1lHaCWjgr+Nl1V7BEy37ikybw2XfYTc1UZe8euDroDnV9TEajIsMkGvJPV26XSUdsMBT8k
XDnkp2o1bHnKVJblLiZZWOwUQ30a5j7ekk6zEo4DXX2j02ip55B6baNo2b/5BfEqQUrHK8gVtYTw
UBYnZLeLU19YlJFIrtIJ44xkGI2VHjprXUffcczxAizyBBOa7MYZOhTPSBGNufu2DMYbDhRnE9RS
WbMWDgn6wIXD0PHN19SFXkBZehca+CZ5yh0AGSC7425u/M0wa8+Zi7lUjoVbATJARklfOmy7Skql
tdUkW7XMaCj0M/qk2qod9Q1xgoQjLFYlzNhpSvptAptlrZrIKvV/gaiK4V8S7mC73hkGIpMIo2dp
V0FwWObSS8Aa9G2j/7BSJ5QTwyZFRrihTxuY08okjV2HCuYphdQWB3djuO057pG9ypUbw0jR7R0b
VPXiBD6Mf66N6TueZ0gMXfFuk544jbtTYkPUzliHwkA3Nk4TbSc8JwiA1hkgsIagbPyppKii9Bo3
WWl+NZuR7Rkq98j8jDSeUOd5d7U1mlunpnwnUozmtPYVEpMUG6iys3EKwJ8yC09ZjDGj+lqn0NxX
E9PupPcZ2ihj0SNqqFMfXS+vqvKncjnK6njeTjww+pYf0zhxEMORA/69YXlvpFXwJsvLYAPNU6h7
pSHpuh5a8rxzwAzg21gz8mQ4zF7trG2RdjF071kbxtsA/wHmP/dgxJSzyeuG5JzcIOnMNUIDw7pq
scjwumbdoEwcsjRMeTxtVbW97eKAmtYINKZM2w5PSQqNcbNvqYTqElk9G5MlknvQOtawjYf8r4+c
S6xn/k0QhnsM71CvdP3fZPIeZu+nbWE8+onq7IN5AmGKWMPYmves4soqz89h4z2XLnipGkRTNJeH
lsUeK7bw0AZ03qnNp1t9RrykcE4sBY2W7/oepEo+tBa+UdF7qsbOagr0bVtW7+628lDxseLBI68k
00l14yZI3Y8GF7IVPNXm5Obe2lR8Z1+7LwHVkHVLn3HVYxN56BRcdUIINuZADxgJfuyqZ+cw9fBN
cvwxoNO8WTjrsiN22EjW6G6PFIuE2LrRZtM6zwrBK5+0cw5AH4TnfGNX+27yyhtHs6qtxPIp0MI1
tmPqOus0IvxGQfJyXVR0C2FCdWt/opscmEgppQ+Ni09Fh9xPiqefoaWPTq2lqFHVv26p3A/oV8EW
OkRDQwEZ2eLeCh4b5TlpMKbrFWNjCAxMVwodp4/5TOHpbLneZqhyxKnbGi3yKsNxuXfXWWm+qjrS
XFle39ma+ogsOs5eGQv/bJYnqD9v2TS8VFn77g8Z6qFZdErwbybEAMf3JzAQ5ljf6xWp/Sy7bVQQ
DRTz519Fj6cV1iR58adF48YJY3Or1j4a+OlatYt4o/XDWUNSe+UXVFKRAnsYS5tkrcJ6LQGJCyJl
napdvZ7i+aV0Qu6FKqJoiWwuytDbVna9t8eoPelJcO+w/wNppbBNK4NpbRX+NVLno4ef1MZT01Wh
eHdGO7Zb2nHfytCGeCIjwz7r1lHpow2UDxDkJRadQCw3Stq563GOKBZSmdsFyiEnczq0lfuHKUmZ
+jO2qgppKkDakvFQ29V7o3be2h20TWxqN15cPA2NC0AkRYZcb25LAyvBcewfmsG8ePl8X6L9tfId
7DcA0lDH2DaaiUVIgzwFNRZA09YRtMGhVqsSHSaASO4+S8d7nLNP1dQ+1br1bnvJue2RQENvhaW/
usktg290tUuPrqiuxXTf+9sphdWJhaHSZje2at0CCETlsK7qTRC7D1Q3V3jd9Q+G0X0E1O7WJVXL
wrdIAtBupmKhbzuFe++nwEKTyM7PiOr36iXCsEuPedz0bhq//s5jLJEQbdNXWkYVoC+bm1n9dPD7
jdLiXBfpXa275m7wgmbFKnl40ycAopGRdExUlNNs7xiWU7S1277f4JSjU38MkU5Ker7cdrsHHHUw
9frpxkE/FQr+qo1TvGe2vdZcpB+b6UnJVZrkzPWoxkqoxpCjSwKWJArPqznuHsDtb80C0U0YsQ+u
4h4RNM22zdDdaDZwxr6+URMIP3nqP+Cs23PZ3k6J7G1CmXulOZqyKQJ8QRy90jazUb7lVnNpjBow
ArYfeTbltB/KjZqSy1WM7x0fsoMAhLVESK7q/Gla/NSY9V0V23+6+ea1JPhsMR4QLDt4uVttXRj4
aGWfTcXydl2NaWQSaM9E1/t5shE4o1omKVhvxfeRBWaORgv7yTpZoeuPZGK/fisPvkkpoy2RpPd3
ddTckFLZMYrgCLZUtNsBkWBJuAEOU69ikkM9I1hVuEys2hCBrZFkwCYk6iaXpLWPo4VMZWhCCgrO
dWuwm4imHXhR8HoKaoO1o12W5+XHBXkXzeSs3OuyKcy96r1SWIv05h63qEOdsni0bb1BD2gdWYic
aThqrdRkprplpPdN7n86uKnPZfra2MBTkuKoQfrZs9tpTv/vfwp1sP/v1+UPpaXuiri3Dt0w5Pmu
jdsOp0dMAtbToEvhvfz3WkSN/Gau04j6pvyIDZPPMig1orBBnW2cvPq0/M/N+72BiP9Bsb1LpcbT
weTpU9SmCF6ZBTiKU+NMxUfsqfe2mj1XZg+uz7VPcYTYlgbJ5AHyaEg8mU5J7sJYa7HoUszQw4w3
Ruze8bNtgqajZxjQcYu3IEI0cMBUkQzEQ0SKThZaNtSunW6Pq+hhNpQU8VQS6kL/VELOA5nTb4Zt
cKr/j6sz24lcydbwE4XkKezwbaZzJJMEkqm4sWrXpjzPDk9Pfz7TR6elo5aqCwrYQNrhtf7RNXai
q2j88cjDHOLyRCxofg5f8IqV7CSMTwTAJVuaAJ7SvjfutvOIqoVeh7Ei93asf6W2QdPoHB3o6stO
VRorKlc2hAVPh1lPBPFjRBx7p2OzzQns83YzuY4jZVTbbihz1IjWs+H3r2VR3WgRwvXQREdjKvvt
0AjjEPaaoF8nuS5OWu5IS4Zw4o7dpOjwFtfMT4StfzM3nFRL/olVaxFEwCybptfM9/I7tIpuh2eV
3K+EbDUjfCYUrw3iqb4xm2Hejqw0IO5FbugL9NbR6JaGRRKkYXVduz/WPgFPVU91RVYa6aOWFz4r
SzybHLnoH5501ByqyTU3UzG/w+y1FGRFV79ny5zDttxUyvyD4OOrlZ+FyUyI+JdvUF9GnWL4Zv1P
y4PRuzvRlqgN/PEAX1FsydwVC3nijS3/LBI2TM3RX9uW11zQa4T/bGcivWcYmO4i+iaB9K1Ul24E
Z7J8IDG3LE/+1D0QGp0fM7kjlpV6GM2vbUzBTMSIVdEhej0pd4b1pmT1UDSkkMsGFKqWizisX7yQ
/WPckeW8ostUovmXTvX3uYHJ6Eg2HCJ1/6lJi5P+QUBTb3tyJKo+Lrd1iIBh7SLKe2YLv7Pvk6z2
PjlTJ3ud9ZtI7OYw2mdj+yTT/pyaxR5uVlAJAQhIKhr3PgWbYhp+uQ5cZNKZ3y1C683P73dsBf41
l5Ij2+2DgVOPdgrvs7jXUXS2fWM5eq5qgSHHiyHag9Tj5wxns7f76DnSRridBDjpRDDmRtZ1dpEW
Kd9JZj4y1rdnKjPovM1qWmX6fjnm2JJ3NV951xLZuBl0OO6tpZouPPifaQSpDrrJLyRox0FfEl6k
GqrgjVC+RqD0W8NgcxEF55BA6MzkQly055eUtvsLyK9L7QtCdEnef/EN2JwHVGRai6Me55jZP40L
ELm5pX/IpOEuFOQe08FKl5W2qAt2NL/yMP1dVrPcoWGm1RSOsCLdu4k4megjyvadv0ybWQ7qqnis
cm6PyADWNxsrq/WBzQYkZL7+fMTP+zMvZ5mvC/op+WAjmNZqbZrCKcQkoNvgRgu6SSQLi0Qjr978
e2io97RKy7n+/EGqovzP34pubV+kzmvz8z56Kmd8R+3j//vYYmFUHFSHt650xRz8/HOb9M3DbOdE
JirdIZ/jy4/a/3Iq9Zu2Ua6VlOj0iVrJq7X+7edNBMLdxaXf8eetn/eTeqGo0QaEwFxDnCs3CLD6
otL9f96mV+5SxZE8zaa0rrOPt2aJ2DfnwbpqKwICTrzGBCJUtGT/953E8RBqkhXW7uedP5+cwJh4
zHFnaD6Xdok1AsnMxHlcv3JUhO0cMP+7J6PMEUGuH/Lzudw44z6MaYYotONfM6DRrZE6KvAqzU+Y
Giww1fovAxftuW27088/2EsSXnuJcMOa2qefd/18vu87f0RcRseft37e34S0wdD/YgY/n1RXo7On
OpLK+//7so41nghayB6bhdBWjvH4QsIvXQ6jrh6GtZild2ZiiPnHBNE4EcX9+MIJ3pzaUrODJ3kY
sCUXFxHOx0xwzFFu1mz1KF/peT4kbc7WZ0ANVGn1QvIKI3dNtLFs6xKnHipcdB97JyVbgrCNZ6Nr
230UYp8iWFQQ87wgQU8qwpQHUi+zuDs2pI9sQtQoW2XmvxaqUEeno5cD8Iqep20tYP+XnOYgK35e
B8ksZ0oZMv+XG3pPKuVggU9pE/0AdH5qKEMi+L7bR9PiUzMyBJ3CldaUITdJcoHvHtdM50kVIBo+
0EPJwE6zx1Wvz+SMovrFMiBw2GS4p14MmBFCSqId3RM019bnUYHCeKH3WEd674fJzRLyMdPDfmwW
cn7y6Gq51O4I+96HVGZlje1t0aF8hpRH4QrBmNyFgBNuQ+i3wLJK8zkUz6mImOp1tNy6LOOzWkXe
Qdd/WAWZViYhOgmOLUej1M/Ux5BQb2p69anQ+cGeyqMfP895ftKjyI9KhkfXNaJtLWc8K1DBvbQf
vbI/6r7/tGP16DVqpIq7O1OkaHBMcw5Ctr95iGHztL0Uuf0RNR5zPi8nyxfaA77faHqCBmQ07rFu
l8gL4R1ggG/ZRJjPkrNHIfQH+y6OhOCXA7hN90MeTebVJ2PJYQva8Xo7Ns03HSGE9jTcIFnehFeT
GO29E/LQ7cjrQdBSsax3PWeZjGYy15tb7zaXpP5t56TiTfQyjEmgvF4fvVRcaWhqg6KJnkrrdxrS
UEPFfEzhvMeDeyJldO399TtCoCaA3U1o0bWZmPO7GJs3sjJzemFgiBotBmyjRoD5nkW4Lv94XJGx
vRKwxeAS8Zx8q0LSIMkoRUkbHYLV8B3PFi5cHoBtxQuNT5CtwSC/2VE7HtbnKmZD8gdwOBuXTlBj
gucbQZDkE5uaAI0ibETD1v/r1VJsoma1cpYO6ozlYDdTUJVJc9JElzXwoO3IYzOWK5jt98DP835c
9KGE2Lm4AiRokO+zA0fvCAIqhu7Si/hZ6eRkedhhcSNN8xrRaxnvlNfcrD4PqnEmRaU4QX2Ra/BR
eXaGfq+5RVGxhx59GAgg2Shwqb2v6QEterjCjpWYwpSPqWjgpOkSzV7Nsn2hc20Fit5VXid7tl90
rJ1g7VRURGRLCUIXB8ZsvvWtvFPoum/t4RyWBVQAIbkpvWhNa11gUPyAew5eXyCPp8UzX84Fabe0
ZzMw1O1RNQ3+F0XzRts/eWmNKwkdNYfpoavH96kJO6wn06eZtIHiRURPMO+9bIAJn7ae8onkcMj+
0/1XTuYvibHxo0fTOFGS4hrW9jUiVtwzi7+yby6j69TstqTEkqqZDJnemjaudNMFHO9UTfVZiO0e
gIoiOmllsO1ZdrGchjiWypMbE3zvoXKIrm8W71EZ/a0YrY+wHw5E6TYnAnygBaovHDMki9fmK7G4
5XF8HZHs4jYgQnRtf3DshZxtt3zPmLQNBXg/pRVpNjyCK33BFpuD3DB7Sq3InM2fOxDc1J1PIucc
iecYD92aMF9VzX1p6VKClsNQRe+w7BYe0NLD7/8+wmEpUgrPFIBDIwIKN02/99c2v755TI0oyOj9
I3ebiPHGUS+u8l9TmF0Y3eZGej4tYLel6R55HoLfkFZ5yJR7byZSeeqFLoIm+teI06e+hWnwTWhD
RX3WevUaBfBYQSNZAl2fdiDAJLa/+YWLEsBr3oAl0HuCo5AIzv/vISMoG4iBTvJhDhIxfyp8NODo
TxSJ4t+hIHFDTCMDGdUNaaiCrCf3Ur5wUSGVoG0lTZ3NIg1av8k6B0kFUPGdj8TsKaDpYvAzeohH
c/gl274JKJykpdBL2nbjmcCeJcg38Uzzu0PLdYzTq+M/pU3+kHCddNRAFi1EQFN11hyGeEgDaSZ7
3/OvFbTkxouaN6bCk2dDxdrvqxBpjigndl1P7WjSg2ttnyyj+vJdLmztPiHRfm/s5t95wWEmlvzY
kafhong92OZLp5EKFF8qLbjw++kPON5VR7vKS78Y8B706J3GKN25cuSBnUfelijsu4cwaMnTu/Sy
HEMzbFw2P4w9sY+N02GILDgss/FGRtJXnl+NOnudzH/ctkIiMhSnSNYU6ZgEcDR77YHPI5O95ZFz
cMl/2PEVCPtw5n1dJ5/KLHG9R6QXY9j1WW9k9Buy9Ci9mR/BotSpT/WH7ttLleaIJOmoVF75YKKw
cCPxK/atd9opf8mUy0OssedUv29Ixv7wp6FDhcCrMcXGn7ozPjV7C6JrskyyTUF6CT0Zl5wG8cKa
4KvmC9qKM2XOmPjvZTbQ2NLrd0BeAqSSdweMZluk1j2V6a8GrQYVnXjUYdjbNH92WuOlsnAkxIws
dUe2DrHEFbXJ6fIV1tCcfGMnTcrw6Fl/RAjPlsD1xA5DkWzvtAPNO1V81S1PzI5o+IpHCzVVTFAH
d673uVfQoNK3R0PqT4KwIY7s+Wt0ezarMn8JrbYHuQaX5RG2HVBvsBZDphtcVkBJJ0s/Lo23S7OH
DOjPNAHoTELWy4byzmaGXKdDat8nlti607Aj2VluAZzNh1K/zZP56Aue0l7Lb9btNVXP/MXIirO2
zfcxc1/zJsThJx8YT3bZMtyglKrHKLokoIEKSjOU91b4Ls85cYum9JUJ+WpFDRAeQdnbsXaeZu5d
qwSlpz6DxtG/FJn2QWfgmSJifGzjW2aIlN7aORBD/jGRfbgpXWM/hd3FQyWOyoy5cmQr7rT7Zklu
rWKGvl38tda4kO9RSSRZlUNMY/L5Aoc+tQSA21nZnuyleluAu6a6qo9jTay5056d2OCwl+9pmmaB
aQ2Pg0uAEh4KBitUTfVMFkES9wFJN+/1wp7exfNnTw9bPFTnhcfF1CUcj9FuGPN0Dzz9gPu62+ST
L9YCdoxRqHnBXNSYagRX2g7YJon+ohqzim+YukIqyTAb9OL4k03LbJmT2EmT0gn8H2XJZ6pICF6o
RlitGfa0Cg0q793jM8AxfKwi5I203fyATHolIfb56F5JRuLRBzTHdQjwkV0XE7+6odKvGpty6MDE
cTfN0YtjLWe7rn5nwuUOg1uuSxwQlv9cGOq7mCbF3omYgcAoZtcxfYN2+RszC6xPnJ7OEsU2Lxiu
ffu1IEgk7KpTokYEEqi1W4OLXUSHIun34AXPNB8vm3LB9eYM2baP0n+XqYFRnL/H/kNbQ2Bw4eEc
WLyT253SVD4ZjlUGZMNWO+g3ctMkCR0hkpXt0jPUVJl/SzsQBP4XREZztI1HKsPyoJ7X+qqy8Ha2
/J5M+zO23Y+wcS9p2z/osv8anBqJLC4rOTCZ6eorlfxa7UjiA0Q74thU4DhlBrCwCpfcmN6OeX5x
LbZ+IzffSO/fDWV6i70K9ViOw5speJrLu7cUiCxWgllNbD/GcMntURDxuO16W3NKsN2V3sCKXox4
gL8pt3yX0jlGFY1UClEgno8nowvXKowV7ZXOyZE5DFxODKNdvHS9eUlmYvvG0Lst7XxrGl1fnEn8
MnhS0zP5GKdcZsuQ8yxCjskF+Cvt7KvRuNSL0PUx6eE71P67EvEubeNTOJf/JvbMvU2IrubRjsl/
43FY7Iy1y0s0/UGrjAHbv4JLPsyEu6RUJjC4TGTgGxA+lOjVIbcyYSSPoXeFXfqD8pbZCVaz+ReA
cVt6/WUq8idTTG+2NXzxZKUt+JhYFnDtgj8VsYQXo580VH72iYteUzRDYCdRyWKrqhGOIiIS2LCO
Xld8tW5GVlkGzAjd4Amy76ts2g8lpW+ivzOoPufN8u5HzaM/h0eVTQSg9Pt8TnoOweEBnd8OQeFF
1KONQo9JyrCKD1xVX3bYHMIsMzapuewyyY+P/hGwvKU2FS7dqB1wjxVna0+mz7FQJe2ZVCZkDtlL
npr8vNEb8sIU4I2uMgJcn0wds2pgGQrz/uSaoIOOOwE80hvip2pXm1g9JLCj690pBdxQ+ECGa3cy
hvxfkRL53Fo+/xlIjXGh5L4AzqP6843aL4RivCLK9jCP5bt+bTFvUSTRJnRORPwaokQgkPIh9uy7
MxZHWYcDydfLY9TbjBMtVUAidKiVhJdL8lk8DMynoefu6ddqlzAoZovl157udERIYCnnMNvWwU5G
KpvJtLWDcnAIQgHqHTl6f36JifBIGUf6xjMyiVMsI475bKzW8VVx4M203cNsdC1+zbIV6Uoowc9I
sC7BISddT+8Z1UBs6KH2bfNGFdjeTtcrNk7khruJQRYWnlHqKg11BzfgdirHT1tXf2TZw6m69o0s
HY7sZYGiqsk+o6dH9VDCq9m51e+2C1RZZAOKCMo/YQBCghiLL2/48inwIk8Ngo3yL+QfoXPr9RMY
wSHy9Z76hheXCEaOLQOYkTBKFkbWlHR8NMTw1KChCSjkPI7gc7ZWrzLuMnp7Pwrl7BLfzvf4cKuN
EmxZCaCgg3V+0/n1qZb6nkyOvbPmPyxD7HuKEpkKOQATTBkjd0ShKoLBbDkri8fOJCs7VhQ1TyYB
0R0qyBb6PExfmhnaXU+3qsx34zz8oU+NuZ65nMWHblcHbw958fOUvA0gpYfOUo9RFkEZjTQQzuYR
VSX26vpZWACas6m+y5gg/Q7rzcaJzlGy3JHIWITb1AyYZIHV0Vsyi3/iiYy3wf7OcvocQxQkE92Q
dHHITckzA6gSjD62nY2KQFlF+jVVTn/wiGcg65T5hL6ffkANJOaHRDjeoeynGMRl+VyW4buZUbCU
nDEpIUzVqj0Op+yTZ94+asPXOAYDLhpNgO7g/fHlcKdnaN/B6TfRiy5FsV+vE6fkGsnmkH5THB56
gTQWXfg7WqynhVUxj5sng2y6DQFi3wTwBRTF8xwL9SYcqpOzpJ9UCdF4iC6CmFgEkuj/Bl1xmuRL
gP6PR3MTN4E3+s9d6fwt3Owec+RthvmtWeMg7fy8dPFpoWPXrUpwIo/Esb7e9VTUrP9I2B3tprF5
XG8QGePDsIYpx/b+l3ufsFyW6CZR118VPdgnXJen2pBy4/TTL0H0RRZ+a292N/3AI8UZDz0eTtZg
BAu1GX1BsyNNrAoM19R2+CS1WTGcdlYTIOO0R6EsukJ5B8cX1/z6rNJh8uqSKcdUJx/73CXgqzga
C2nQJRl2U+TshqZ/y8cg7O1va302RAqqOkzmp/XsHMRyb0K+n1Cgz6wbVltq4U5s/F+uqo7mXKFg
n+htDfszSVc839hWN96AAmdoVlcqXHn1TzGrm3TPhkhom2/MENEGV7ip6w9ijIw6Xg7zAEw4D8xW
uiPIJsrUb6c+wim/DZnV7XO2dh97jFUSY1cTG0INO6jZZFFqGhMDnRXd3svHc0eNH8fBdOjy7lVF
Y4Ar6Q9VrvhGX1u1k3Nongyv+OuW8LdZ8zv3s/Tq4UmN1xTUhZX+ISnFXXMscuwzdulc/Z6zbdQR
Zx+Od41IvUiTJ6EQDlc9JeHx0O3i8FIbAqE1oOWhDmfIxcpERJG+Evp0TK0s5kTEhZ0PdEflJQpy
Mxo+hkKwzdb67EZYG3v9jzE2/zQ+XShJVv11vMkm/j4wR7PeQrSdfDQcUVMfKreo9zXk9DbN5XBU
pUMTG9IKL6ZKAJUl+QX6oVy3lb5+MNPmqPLpqlzv5CMp66UqcVakj/T/7CH/oNdmnLiVPW/cOr/0
RnqplvlxppuSC6b/9AjhzEqbuCEHSzf1ZE5ND6Edp7c5/WIUDTeS7oX1QhlT/6/thXjXnU/P9LZN
kz675LAbQ6Ug8UsLtnfnxMXaD9Tw1Eipoh1VWBym3Qw4drIj/26p8bX3tLUhRjA/EcyFNs6iNaho
kay0Ezr+VDIft/eufM6MnEcfJxYoLvcn1aYmmuF8oKSXAQJK3EEHPVBQMqK/Mwy4iUqfy0aWW8kR
NjIVRhPKX6rwCKNnjQ1Sozq4xRh4aG2sdKTZTHufuek/a5y8WLif69XW7EfEZefckkL4NwHCtZtF
ku7SlyV2qV9swiSI/P7M8xFfhPTCrVHRHGhEvEjIhB2qvQgX1k1FaqVKv1X36eYhViYxRfR6ec/A
antfePfSxUzalCMVUHN6IR9hClKXlYjsyVXjK9M99P1BzJ53Mqo1yX1HClx/JbB6V6gWFqyxnqas
wj40O58VMcwBQ/GjlVuoYhj3Ukn2haz6f6XGozk1ndpQgE5S+NhMtwXVPErjf/vKn5GgE8Yh2YeX
tV+TnuvxZMvuWFeMU1G+hPsOiesI/gag1VnbCTzGssLT2BpMZE7+jpx9is2dCcRPezv/WfM8LuOt
6oD3bAaSvtBHLs5/nP611e2nk+Z3ZBXIzvC1BVMy9I9rl4tUbrjVktPlh+Uc2KTQPlIL9NChY903
xYAEhXpBVdGYazYHUq3WkUKh1nobktWRbAfSixCZFacOP+UGWdQroX5k27bbDNFam39o1SZBa9vm
rlO8eNbkv8MGKvZSXrEx67FolPEL8x11xcJwuHi5cXTdEv1P28eii5vrCB46+O16OIxyyN5sfJa7
AdNYxBKmsdHHYP52Pp+mKGH+zHL0bc7wDLS9Q3rkU/6Fes8YiiiA5As8lAcBtES81Qkom10VhzjC
n7QSRvBqO2Q9H2SSHhsj7llAx3ArNIhFZGZbK1FyG2v9SoaJCqgEz3e+WUeXWOUBkV8vRR6+Leg4
tvT8+XspppsWjnGJeDbGq3bfT41LrqR38TkIuMuWD5l25vucUedAccJ+xjJ5tNchfnK4fwGCXOwd
nTeOm8KumBEnAVZkisMcm6/+mOxGgeoJDDQNLOlCQ6UJ7bgK+MCTQBz+JL5xJePppGlrBQa0T3ze
kL6mIaeqiKL+KETF+pNNzxMqjrweCD9yzDsVFfzUE0BMXBqUb5dNhDnFtHiGYaFUDGm7DjggoH0x
Y0GN3hYrDAyH83sYvmCgcHNE+GcMNMt2CWIm2hQOv5ObtH0sjIhpfNnp1jPOdWL9RbepT530QfkU
O9mUYKkQ6TZzMOBFlc9NzgVh9nhLqrk8s0hdVB56G0mV8h4t4k7WdGjPaaG25JuYAa3Sh9zOu1Pv
WZfF7sp9Rj+1VOEBJSrVUli0otH9XY9evR1afYqBDTetAb5TO9IL0s7IQZOMYPbD+mDQNkzAfL+d
S+sz4hfNN0KjOOr0O1aerTXQDpOkeJ7aZCQUCLdIKEk5WGX9hev+A1q0D5f2F+U528WmkQwREfBQ
9iIibzia/pr7y1N7veGE74Fg8guLS4td2gRg8wmHTVPCLRg3fZaWodqg+9xz1j8oD3LH1PO6nDQP
agzvfdVQg6D878LQd7q4yp3vES3vRNfcxBsnCcZtk6NeQPnxdwRcPAuYS/vJiVgwjKJl5TDc42/g
tx8u5pE14kHZdBMPmVSnCZ3mNvZ85JuKB1VGe5+tCNyDekHyinQgT2ru797e5/3cHnuFja/pxNFW
hGKQ3rnJSVPd1Jm5JVWFF7pnCKPg7a1DFzvb0+9x5sRp/gFykLidqGq2TRg6okDsun1wajr0EKe7
27EHbXYn4lCbFkBTObl38JLpF03JEa/xQMqda4AFJQL9Rzasoj2bbwSbHRAdAyivYLrPsoWHCddE
TxtpFqcu0HVBQ7nDzjxaGBhza94R8x89l8anFaq/VWfRxru47BcGwtppdpwrWVmX2USxYPTTS4hn
LpsqeRQmqIIzI83wXGs8EiD+SeC/ucdyg0nQLTZLfbF7lJVxshhBSH89Wo/4kTwCuVlCQUi98U3f
JmM1JLsxSfwrzZBTs/6SFCQc5012wEnaUfxj7izPKTexB9c/EA4vfASnE0a1AC17gDv7gXiqZ0+D
dipzYsfz3km3n7dGkSdMcrykg7DIlLvp3PfY7aZoJ5dy2pj1ckc1tMlsSI2wCp9jZ0FZViFtJykf
W5BGoksRls3m3xmBMkgUL7vmkM8okRhDAxOC8BB66QvSjgDxfuB6It8Q/fHqydHfduWIdtFcnpB7
UvibsP3TRvVk19arPZgvDtwhaYDfWBWpS4vHk1P3D0tsw13zjDkXNNCPOs6fwKt+Na2C5ZsK8ogd
NgMCVLO12LE/4MZEujWXD46RvMdmiqDK7c9JGf9tyBEC8IWXdmPC07X5PSXzv4bS27QH7tXlQr8h
o549NIQjl3R9DyHFu6rCrhDiiDv71XixZTQeCBF+NYpPB79A5WT21oqRJ2U92YrxhOwVdV2C1ip+
K0VLyTRBcYy6uSLOoKO6wgrfvVH6TNxUKqLynd2vWBgT7v30sxvD/iES4t9xLi+47StIc+tITfoY
uEQ1BzL0iPsvGGNACANwciaEJabZWeJJZg7eCm+ethb9lvmxMGb3JIHIO0rOd1ip7K1C/OT5Dirq
mmz6JSbWbZnEdqoY8OmLphK3HBAbcz8UE3o31wALkAPVj5P9QhglwmAydM40xkC7GCFRMyV5wV5z
mmLyGWCGC4PX1x4Mc4daBS9lODK+lf5Ew6eLLDo/0BtdzSZrUjxenCbTe8vBMdSZBl7b5SwMszhC
nwCM4mEB8axOywiMU8UhxSIluK/ySfYJUwya7eBg9vCKg7teqyqP37VmIPMdke0HNYlz1pt3tyB6
fHSOIsqn8wRWuXMfjW6sgx5+ZrtgtUxq32O2JHhW0M9ZK+5kOw9sngxGN+grJlLnYHNYC9T9aQ06
0WP2H56YFF66WTNOJEQlxHATYF/Au3XHvGQaIiCoiYs1jzF8YeinWVrTEZAMRBeCJnXawU+QNvTj
LgInvjNdHcpcoeXQGkwjYG9nQx9Xf0inNJA1z3/Glt3P1ygFOmG8L4mNXs3mJ7Xw1m5cvGhMpFu/
HnkF4eYtA0CXLCjoo7/5hCePxtWBFZYKHETpm6ZSFYhd3a/F4TTfpuVAITDohrkkxyXRfLloYebq
cDZ2cSfOhuv9bsH1THIILk5pncK4bK5uwsmu4g5fFIBdUKcooCxcIbrOwp2SPOeNMD3Gla5Zq42j
YRnPoQxRNERCYj5eGDK61Z7z80eBhQbKXGHUcJfxCbJqZBvFwSPXP34+5OdvlTVVZwpgEGdyca//
5tfu/34UCjBmULDkXYl7IhljprZtM/n5MQ1JmzeSRQWqQznp9MWr8KhqQ9QzwDS5xNJl5rmpP+Zi
cIK49aagVsaLKiE07ZaMZPpRUV9Pf0rh+A/VfOHkY6WQBDl3fR8UEkUNQY0gfI1sNt6EaQkBJKKl
hekaD4fkJ6XTq06ia9151Pfm7YO71jF05RIAezbnNI2elMrHhwmmoCoZqJTnHBHxEGxnnGIsfG9m
kfsAd54fyJLq7D60vx3cl8pxk63bYbqUo8IgMAxYQaa3fm5gUI3V8o5WSWJdOnHybcdmmGjkEWB+
rsS+5XUXP3uq4p6vIbpT3mIRYLu3qZkzvwVCjx2Rybh5i/k7dtvxYqn50639+NQKDQk6McgmFoqI
1GhWT1eD0U1jVZVrsmHyNBjefC/xWjmlbUDXK8KtjHgIat2DU0G59tHyDfI+cIWoeZ/V4RNBsfvF
lS/apZyBxMjnJRnYqkanZWEV/8hwjA6GE/c4kFKeDbTI+jo1UQ4B3dngz+xC3n7oOcGnFJE5XuDr
RHQVllcHVYA/XX3hMKKN8U3o+DeZfeUZLXNx/vmb6i0FserVySGV44MrHR//3mo3+s9fDReTJ9so
6u71Sv35FxOD//9+kNXaSKwkKRQ/l+7PVfvzgf99Mxmj54aghv3PtfvfK9zHrpRvpHdTuOD+c2E3
66U+axoTVguhcVBaHH7ehzvtYkbLX1GgXiwYIViH+aOwqeJlHn2zGi5bWZkNfeFpFzTJQPFuVtIu
UR2zdIENIVU1X8gkpoI94CTieXIXmQYVKV8pJAsTmEYpdzAOHT70+HctQMX5gUvGjqrdWjWVBMMo
dgmt0JWY5Hk05njrptMu9tY64nz5W9dCg2FBPCwLcvRcb9vyFul5fox8fGmSkyCIjYqcWXC8ufyY
ewR1PdE4qUhjJEOP9qi+uFxtKtozRrO+VC9Z2v/yxntu5uxBC0l/pRVvqD2GfI1tCuUaOqll5N1j
ZenjqqdTCu6Qehp6M+eGWkk8cbNxLlbSRrcx7L7kVsicMwNqNFt70oTefB02OOwQhU7t3p2Kkv7j
F1Oob24li+uKYBJ8YQ+uxk/UhPZLaXoFTUK6CtToHy26cggyZ5QXTJGuhAREQcDEBUYxjlj3B8rY
4ZsKpjC4gC1E+S6yw/D5y4KfRcVck/JrUqVooFnV4wK5Ui6gzqqz96PdQy6gt902Ig43ilSxzeSJ
PQHgxqGd92WSZDd/9tnSqHMKyxrNTP6a9+XvOdfF85gdwaBImUBz/OAOxnfRNAPTId4Wz01xKoIp
DHyJS1fwWdZcIL3odqqfS1B0kwC8Wpn7uoDIwGKTHJuptGE0jVOnx2HnOe41KzsgnlAx6ZV+UA0Q
cs5gMDIMw3GksAKrEiKweYYUqGR79Oj9GLuEB0GYXbn5/2JOQhEdph/T0i+bJv2lFo5aIFjXZxvS
Pv4HVc051ggefkPJvoSvkzOnTWu8AUaygws6AzXam8GonrVvIx0zZnqsOKII8/oOyWawW0Tj0aAe
k6g2tk57ME33zVV/tNHdrIwxhRo7tek7Mr01rlLHnk95SVN70hPIAYjdEUspDqaHfWcCRXI9fNKa
gtB9cZ9090sZRXXgwiTzF6IPbgDJPSIopDmJvnuJ/Z6avQzcrv0nzNgeCp9L1/BU/QjSTB/4b2VP
8aY3kv4YuYzRY/NYzWO2swBqjlb8m6NvzabH4MQvAFEXLEZEsXT2QIVBdPRILjS3kRdiHBgZe2y7
v/AovWGcjdfmyoCwAHXM3NwJOhM5XwteTzpbX52zXJXnnzcXpNF873r1tUHECNc6kw5nnd18ts6D
65BZ5rc02BC+n83FvKsdeolFJg+5meQYjEbUMB3f3cgsdnYYiY44dEhd6G/TMMWHaa4QUqHIwJjL
zszHTcI5/g9XZ9bbqBJu7V+EBBTjrfFsJ87UmW5Qp7tDQTEX868/D9mfviOdm6h3d7Tj2EC9w1rP
wnCGqK1beDEKkVrqhccOeov5XQmmzbad7a1CscvH+Zwdhiq9mzo/RLiXUtck7rsDdGPf1hAVw9DA
smfxuwcD0zvgckNU1ZQEPAUxy0KP+PkJTutD5mdDY8xTd1YeFjaazT48tj70mbpG7Z+3xtbBPwuo
IlxDeHwuiiExbhVWpbkLxpM0s2kfaj/dl9wOBykYFNQvrpswZsa5aqosIY6uisoWQ0aXutT+7Ric
rML87IvhluplfMkN40PN6acddjEHIXyT3K5vLsUJlSBrcENW923rvdrKf+JQY/vB5mib+xa1KWUn
PTHFNaYHue3n4gXt4ilDRfwrSRBmJFN6YBL45jR5dWxcnuNeKPGlDb6/KeEvsCrEVOWkXZQ1+Aal
BuEzYpAbZ/p8+d3jxUDpR6uZNavZL6WegSFFO5TeZThSILXPn7imWLBYIQ6KtsVtXt0AvpyzJjgO
nuetyVdiGxCvqwIMuPOXW/T3QC3qi9vw67p+/xxWKXnc7fgSyooGxRnqfVx64oCnkv4LXg6PslFc
NSAZBkOgzBJfQ1WcykeJdjjx65uZ6X2xGDVpCcl3UXLeA7U9UEI8C9tFOxBCoJGU0EaovwldC2E8
ps9qWM6T6KddtmSMbaSNiiNsCaLGcWUswd6rNbz1SZ3njMJEtC5ISLxcLFZfWIJkvIrwtw1JhIdQ
+9okGTJdl1U0GYKedhvcTkBFjKC3Lsqgq8zVkOBR3c452jawOriV/Cw9umL4sDQ+GUNM7LzzAvKH
8xIoVa5I35dQmxerjjtIf0+l3S7ISobHYnCtTW6Y6ArmDtMOhX6ngMfOtC0uhD+OQWvfxt6DdBrm
61DpvCX7h7kP6VqKlSEYdo4YH+3a+C2yZGvjv561vJeAlM1Zg3KwaDscp/+F9dVbPJZNFZJENXwv
Zfiejt19kulTQ0h6WLaXZunu/Ywbq8cogUsIeAPSdvZw9B/g+B4xcbeR46t5I9zq27aPfajPsa3u
MxcUz8JSYNsnQOrn6q6IO3s7L9vQG+Q2XRWbwHgIhVsOgagpUitEXW5vP5fz8hhDccmK3wsLy1J4
7V7E6HVjaNLZTYXxsGU2d1UJcwVZ46QPcOxGle3vOHJBNfTOVgXz12JXtymNL6W0810/+MStmPdm
POtjYcw3tKmAzmS9Mcbh6mOGpopnHQcbI0M4lAQ0U0RpekwWJxtsRYox0QndRzpOo7d4O+bmXRQD
Aymprs2YvzIgXf3J3mtm1MlO9y1BS9SplYNxa9a4X7P+MTcDYJf4wsuMN1K642uZ40sKcvULN9e1
SI1pF/fzH/BVH5ZtX8eM3aaRWU8JK+otCXnvbgOqxQblM2lzLw1Xg+k1zI01EOGhlL2fwMnzWGOO
obBLsnuA1GAdFeFVUVzcl51XgDBM7hj+vaZUFynRmfDQ+ptZ7YLZWeVfeWS36pdk8hYxNrmW5eqo
HNptVfWvBUNzHPFig6f6XulkF+IoFW39jhya1QUP7h0Tyv2gPHkaLYt9c360K5YVSOB7jzVcrFgP
Dl57j6/hH2Vlg2F6zNl0MiouXQvPCSywXvCz3V4M7LmyG/L6NqZesvnGKKHKrwlDKh37j9viZq94
+A59B9c8icWmg0b6I4BiVOmk91OGbhH5EjgojYROtqN1P7MBNix5a4ceGxFyxN0CoR0YorXPstWD
05bJLpmaAh+BJXdY6HHs8SihrrOw6BJJwDRKFRtFyjWTfr2ttOmcPJbrmUlPuFTUcUheeHyY1oOQ
rbikTdrvy4CgHlNYPk/yxWSHzyqvlBbe5zKFS605cgJmNrhbdsmIisJAzZ4Hp6DqUVy6OfW5Zd9z
PiJhiFERGAy+mMJwO6Ukak2VgbInfZ1MlKJGi8OHankz+jw+Q9yEtm5udXUzyyndxU6Bti8LUWEx
crb0cQ4lv0NpPSQmSkx/iFko+GzyHSrgEOZ0189B5E04P0BecmksVdTPxr+aUdCuJpOvaaRPDAWb
8YKHwxYK5LvlT8995hyrlYbRaB7DdmJ/j0X+PSZt9QVYPN3MlXFfGdXEMuU86yyLwvwTpgMFOxuD
TYeTtS92rHWZsKOtpDuKUs80L7Ve6l2fDVuWxQgznecuTMS5p6vNxpgpUuxEbpF7Uc4yLLXQx81g
+NC1b/QE6Mgcf54c/i71rZtr886Wc7rVtn+dfMGAPh/R5M70Z7AEKOTToGLly6SH1TLdciv9XWPk
7yJfTkPNMBjnBg3Wj4JQyrcFNsFh8oyrHdrZKe2+M8fzLkjFrZOsgse4jrN90OGykWOxDybrhGkm
3i1WrbZoAMD4ztUWOQJCACOH/iiemzAnX7hSe2EmX0Laz001Uc6hyX52C1BQVmugvv2hCTWhYnGt
kCOLgkUMt0NXqfZ+mrK7lG6oEv5EaJ9Dtp8FGYBdz7ykV88yuKzCAMVTMEP6sdzXajaBuqWOEakW
12ucGsyK+vs4GbJ9MQlE9G2ARPWI25Mukh8YFYNoorBF4B3/alagtTaMVwITiw0T5dcyXqUbqFhy
1oSAN4Z1rbkv8xAlCRtpVEwtbV8m2ebprUdVuq04/qlLU17h+qMAAh1nbjSCE6+WqDkf7DY+dsr9
douXyTZYEUBSbJlZMt7HlE/HFybVCwORd7+EYZWsnRa4v0i573ZikkBIAd7IeqdgU0Q2/drGzi0R
Qb/8EB1qQ9IW9hYftB48xBRp/wV4Ds6k3mYZLKUpblAd0gSZbfewFOmp0M5zatRvViAdtEIS6XrG
JIiIPgf7gw29bmmcfUY745H+gsUB4QZNbLedEZGcs4SHeckid65ZLwflR6l4s0O4PGZ7zWAgLH7x
YZok9+oBIRRdG6WHfDNRMp+N9NBCLQXAEsLsKeqTK75Fz84/r1g4VcLjPl0aLJX1tAWJcBwLJB+O
FztMPrEHVKH54OBBQEVcPPRtILdDJy5tmT1Jb36EEPVU4dXcuIZ+L1J6ggmhaOec59RO9pZpb3oB
mSsFKuStIRWd87xWS9lECmhS4tBLjKzbBSEi6jq2zro86MZqorZoLh3xukSPvmseFLHv4mBPwT+1
/q6XkOxTUbEMY6TYp/lb23OeGbZDhTzQSPsgtjl3iFf5ncufEZcKESgUnwQ7/G3C4Q4BG/7tLnSP
cfPKJb+tFrO60KEFdI8JJBRk0AZpMbH8VeeMz1aHIOV8/0xk7t36ekjhpuMNhjO9HdT6sgRoi6Q5
7Sg8uGY/k9H4h6hwi1jcOxi2+yERwh7bKfbBQzEFpEZmHjAeVROG0TQ9V6gqD70asbuo6j1HNOfU
VIczZTjmWC/b902whgIQXSILvXVmvC/WkD2Kuv5ECBK09e/Zx/g4QBGR9bVyEAMrgQVKcVt16Mmt
+DCnst5bhmtvmjFNtjUkgDAU5zG1HlixwQZcGLFjlMdYGrQVkn/YEROlVKcZoruTx1TZZypXZPvJ
8lg1YZlt3OWfQ4TOscNEN/jTASf9P8c2XqW0qa6GmJrEHkBCOMWbHJ+VPeLsa2WB8qbdWUTmRPDz
/vkuK9QG9D/y9tfJ7uGOjO1XKZ3L0BR/MjxtiG72VjvhlWwiogPJmeH1tpn/tsK4cFvYPF6LxYZX
Fg4IXhe0uPRwbOabbes+5QM8hrAlgCwnZoVBTLPOlNjagkaMhmzMT4w1Oc9jFKUtKzWWdnIfK2Zn
AGEfCVhCRVfHHyrW2MHLmUYa2wl2c0YJGTYHriWuOcQ0U/tJNonFfj15qxhCR0Ac7yxEZjs5Y+pA
D8EKbUJhOhvj3uyapyBjuziA2GG3l9YbJPh/wyzBvdwmV8hi322Q3CtCpTChI2haAJbt5cCKoZ3c
rSs0K0GjWjBIFdu0dP8gkNP72Q1INj4YzYIL2+nqvZlcfy7haRh+1aK/ZgaP+XrwGb0xV+5Z3owF
SrXV7lRTbmGgaaYHjd8pMOi2mrE8l6H81ZbWn17ECH4rLHs9gmSclLRKfmNshYmazMAfzSa2fqRO
PJe4OMliE1u4I19pIle9p8NT/avw8XzNAz9YKNpwN0OT03klGyC1K6pO3cuZtX9S+lXkkcOaNuj4
Qh49Os9zPJg40MwiLaM8fjIWMtFpk1H34vRGJfnN+EVHhTVinSvAetRoS4g8RlDHSMQYXZqzEJV1
t8x3C6aIYz59DIXzsMQijpIxlnu39y+sfJHget7zMtFtjdQSNN/VkTnCbuhodx12p0jYoBRPn86I
yEQaMPnc5tHwlb/jUnJ2MJSWrc6rcdNl1f2YT+9jufq50JEZot4xEm12FkTgrQzoru1a3Ns0Sb3p
l7dJGC0kn+04fI+V99jY84spxCmN/V8uuPvCMWHiBWdlG5cEU8/e7RyxUSoKVJhSqtpRO0IcBQ6K
LKsXyV4M059AB3gBv83JfplE+kJ9zq8rknO/qN9tx8OhMbqXcOhOSc+wLfS/lgCK7FhWXy5Z0EUQ
LlTwvKe6tV8Li89WK1bIGtvkEbEidmNmXzGTz6GFUGYaelv0kN+piBv7ZNmcbN5C9ejWk7vXhssn
hcXRC9zf+TiYhxpAJaID4oL8BwwSVwtc8y4daYdSBCJjoSygCdUdb6R7nRuDKQ595MEp8AKiMh1j
nHn1DJvVwKJ5dmX61xfiby7N5cAcxt5mPrCayXjqLQ9Qd9WIKLHRYvoxrj6fhHRDJebJM3FI5Hn/
FdpIFOOKV8QomnH38seecDtzgECJc+O9Pc0SYyjGOWMyj9mAjxtXdbGlGeL1hMatjDOTsm5RT9or
1ItB5qU/j4AzTuNoehemGdx00UCNfY2r+jOY++6UuuX8YKGkimWY73IZ/vGSz6ERbE02Lj7bUz6i
K9YjCDPLd6LFG79Db6/LGumpUZyRezFpm0URMeXAeBYvpNGE8Uu8BCSATA/CKrJnUdEfxQ2m9qXI
+WhAZDAcMMtdMACPkYp82Zo5fo6Bhu74LZEJmhRfq5ObO6wSJ1lQ1tKwIGaydm7IGDPRy3eC+aNL
ZgLTIs4wtDiuS5WsWbq0MU1/kP0GzyBPVs5QAnu5AlDke9itKvsCDxRGj9cQ9Bc3z7bFTV4W9qUq
azIrGC4vQXPfQrKMPcp0/QpknyNLwo21XaprVkGQvXycoeJjSYsYSRfMDLNisKTt4MK63DyWpr7E
uijvwhilzVyZ7rY0GNmNqq/PhJBGEKJR7ggKWpAlUVPgp/WLnMnh8OZNwUvoNpCsiHnDRpR+mfGI
a2kooQBwVQVtgVhJi+Qw1Wgyw+Q8Tn5FaEp1UE2zmvnENyJA2kCWnZCWE+hKq1E8Gd+DAsUF2dyI
8uuGZtXXoHVXCYiV85Ro9hMt5VVmwjouUeuW2VXZ5muAsG7j10XKKWJ3W6/MjoPyi20nStiDnfs2
/7iOkgofPgvOxUGZg90SNDONFVN2c+f5IZNE3RynArtM5VOYzjg+zRwJvj/u0CK72M2zF2zbtM0t
3qSmPIFKeKpDWB6JBpAGcO7NEiN1fcxwnX08Ipki6DbfDXMyVFwT5p84ZIuT08iJkLhB7oZNGstT
P9TeFoY1mr8mvwSwSo8atQ8ybVlAjLSvupcFgFedAs4VB7Y61JJTT+//WlTwSSDan8uSqZLq4Szi
0mYat2ILljiPJpkFGzOPP4Qx8nnWwUcS4rPoilbiy48XBhjmp6xsZxsM5V3a+hfQdh7zeEYq1M7d
i0Iw+Oyq3Zg6zDJbtqlhReOM2PDbNlBscmBTumeFi3E9Tj9mItgyc3isBnG1m+WCUuJjyAVJaoUL
ipqTCVUxDyaNslPhawek9rT083iI9cnJJEqj4WP2Uak4QTzuXJZWrsFbpJqavNPF73dJMj+6ThNE
IyYABsDHpu1wmLjDK7r6PwuAcToG/Li+wQSPpR9FQSr2XS+CM6k0OevW9BokGl8Fx02ZWgqtW3hm
CeodSvLE4iQzd1mgWBYoiEOaavmipvIdyM/OQp51QoBx9lvXfxyGl2kguL1Q4QOie2DaHcy+cNaH
Mu3LG+vBO12173HMRKTSqtgV3fIS1Ji9ltadNwyH2K5Pk3dyZsoIRMjHFPFNtO6LkVa7fRbAM50g
fiRo9Qj/vRs05gEhq4ggZnUBu/Dlh9V8Hhx7jmwDXTLlGyknpXS3cx/YLIuao25TeW2z+ZJ4xnTO
PFCSwmBb47rm0e4xo9SVAf88RBmWhNmlqGZN0ARXIvJOKwqdBndKiYbBzA9sYZ66cXnn0pqOVmad
k9YuD6KjiSiczLrrBCsJiZJ5o3zW+3Bo/nQNylhTUDiU5ZOFaOmMtS8/ItQELmavi8oEzCAjNZHY
FC/pwKhtXjTsDvAZyrdfNdzW3oGlAJdNs2Gk8mgQ1JXDhBkPlhcdt0i3Qw77y3VWhRpSvJQZDMSd
NQIgMLFHNqyh53TlOvVR0LLyrVFB+4ScitmQLGkK5+KMX2OGy18xvGOr6TzmrT7Kgv+jo+8Ch9wm
1pcZFwPCk8FHKuEzgT126IJ3CNj31D71pW5w/YSxei+cictYEBQMCSLdp/SVjFGmc5Ewqh8RN/Fk
/gi65aN2PX0ouuDbAOAE99mp9pnlX2TBcc3+bAvjDRZ2gSfT/apTjDFBCE62bOR1dEySfplKgMeA
ituzOEN16jO3c5ZiPyleK3Au/77MoalNWfvYMoPGgGAzdh+WtZOQqA/Q8z7KEWp/2HmkgVbOJW8Z
/6LDptPsIR5jhiKXIy3OjZ+JC+E/ws1AY3Tqj8hmebM9JtBdwZinoZ7a6pmHtiaV/BCWNUa7mvcS
hZh3qcdwHYOR9wOFCYKichhFzofaK9G8Qi7nYYgsL9Ok0iTpSSed/JN5VOK9e9/HiQPEJbwsiYmK
2C9X3h3U8ZjEwNCe5Sbr8LSx6sA5Rv3MtM/29n/DDqk0xjy4+Ag5TcXJxKazyprfXRgo0s8Rnvvo
OUV/YNvAkKMTf0S9B6u+MMVQH4llf86DKSmfGta0EkdAGRyNZXhUGUR27dsfs9kvuybmmY6Hde9S
COJNYGqhJucjxPNGNkLy2vQNSGOrf6J0BXaSrdClkSCgmPtrHBTli7Jf+LQ93obwwgEbOUvcwFbn
UJ1xrvV2BXEpBaeNoXXbhYQYZB66AD+k6vY0LICeU8DGy7zTSrxUkovbHWxoTAM4vRnAWuOA3ASL
9wXb6mE2vO/ZKYyz9lUG5YbXlJPnTgso3atrBZ9elR7bZoh30s3syGCAPHONbN1KrpOhptgPtf5K
Z3Mr1uY3H2kttCtfGh2SseiiY6Je2SOA6piWGhabUGs7GVLsU4y/yJoM+Arst2uwHdc56L8M0ErY
IL2tP4DS0Ul/jCeejinyRa1Z5Yal8d139Z2EkX9AW3tLKjFt+ymEtVgWDwHwNdiJ5E3RLIfTbG8T
1RCHTIoEW5omPFiYytK2y+hk5d8FKU0/m+NNpUHUZKrZM8/4CuKgilKbHrftmEiJPBNIDfeqxw2N
s6s/K5g1FEcdq6hm+PKJjrq0jniYA2+MAEftMJNwyhjcfnQMX6T1nlsLggZuExModg+FUua4xHvz
YCdzuc9s7wKF7FbFAA+LsIdLBzchCLqDPbp2VMSgIuCpgnnrNe9ilr/Ui1fteA4/dpVxW+W2XsIp
6YwMCicv+ccctuhgbVjur7FsKUVZZpVjKM8uE1DisNkm4v+1kEB0MzOCEdO+0zykTJ6PJc/8xQ3+
WmgCwbj5B3KgEOOFQNqLGPUwi2DMHD6ATZ+EiMQcL5VLijCbX/B4CzJ/Fb7N0k2v/A4jRucg40ba
ZqnwT9mMBMpJwSZ4xZ0JTviI2+Chjz3zUtjBL0SzmDickfuQAZiTnVUlrlgp6Y7J+2uGCjF/who/
9K9dUV9Hy/G2A/hHjGk4bb26hGvAFKfyi5k3wbp3Q3aYuOanmM4kI+67cYdzg5IxzNaWMunN+3pJ
mDxX4+8U7MCrq2h2ChuCtCQ4ZMKiug1Q0ZpjhTfV1dMO/vZq16LI52aPWnz/jD28dRQF6Q0aNw/B
VVzZonmRFOjseM3bSmC9MCsNN02MICDjpDuE4bSb2uB9nNS0o51/TBoKyTBunya3/U27DPXJ9qnv
6/vAAMAjdfUShD4faIbbRj5bZYXy0DD3IaAEPlxm7yUJBs6AhMMnP8Cx+ICLvrktKLm3WjJjR/b5
XJo+d6QzfcPMIYJwIWXYxeWB+H1VXyBiy+p9Qy6WyFhpaQGNoevvrGUA2QM0zEqTl9AK7zwr8I+D
9I/huDwPIFCZ2gd4aaX+q1G+Mwxqrb2CRa366TOjBbnL/IzRMfXdqXfrE4ikGwLpcTfWAfhyuApN
ymNtKfSVYcW4keFya2on27aL8x1O1Uu8GpeZCxQrhOemTferHabImvO3sVcfviu9jbwWMZ9IYKTf
vT1jzVkz4B3jrpXGqzkuv7DCqv00rQV6xUDekcgwEvvJnmEApW79F9h9wEap33VG+0BVAh13NW5q
PV57jw8AueOb39DkWsPJYVvE5ISL8W2Sw9EelRvNOap5Ns9EwvNihqClQnAJWCajw0zUrQGMbtTm
E9Ou1mM364+nKbeJrZTzAfM6mxRicJl+Xqb607akPhA/50TEfg6buMRI0ghRXwamYTEf7w7g7ZcM
fRH1HRamaRx4sHO0yzZEFwTtfWcHGsYjyy/Wtr9z3kmt3Le22ZuSAYETYC3tSgDmVY09oFJYF5e2
ptEYgHMXD/VgfHdGbu7m2uyOlSN/dZ7XXxD9MMmNL4bv7ow0ZBM6uyO28eYRcyYJGS12nEO3shzH
9b2gnveJFgoSV50W38Egj6/JsgmTR0dCBigiUVx3p5jzZZPl0Jct5TJHStp9taYf5TMIiYxtdJLY
NB35TVjDnjvBR1JrkoPhmDc5LDzEWpUd1vluoF26ka8pR9y9YLbexPeuL7qDw8iB1tlajp2hnxD7
c3j1MYqBmQQZwMJR3PqQ5agbPZuDb9L9JdeJRVqt/jsWy81tZkkX8K5kXd2FNvp/I38IXXXPooNw
Vo4l1Kwv1hAwazbvnZgNgiIPfp+T/SKqq8b1tWT2QdHJDFmNhE3UUUnhavh4skXvnX2pnwZgq00M
4MHr61+qGt7yVix7y0Hna9SvtYfQTOSfxgTMxanfOp859DL1R8iQZghxrnYY3FV1iB6sOi5Zh96K
MG/GHNOkdsF00/lCOC2o8c7yIZZKBuCrQTSLO8yjqXwJUIjgiUZWxPiCZ+lvRnV059PU0bpzBpYB
kOeAfZZx7Xvr2wv7HcDFghFW/ZL5XPBshXcMxP4EHv4gBNpFFb8bK5JM6fk02wO5LCM5KNiZ0cfF
/OKhkzpb3EsXpC2zVXZo7+RunJq3coZoUeTDG5odqGTxAV3pUfEtVLQ9PChiiliBouRXns82La+9
XdhzAsQZ11xuqYWXzTLY9gTfViX7ViO59d0bVIFtFxysOrx2KVA2I7Cun+jOq8gOSKNJGoV/ZuHK
LlcFBM4OnhPtZ4UcPcV5ErGERNkZ9w+qDB+DyTaPVvkRxxMh8cazx6qqzpniK1V/CZFNtMxoB8bJ
yqJeu9Qfw/i7LydqGW9+6lm+qDrEyKKmf7bfP5noiQbLxE2fpvX9OPIpW3Q8ke+732jS4CAwXSxV
AxvDSu4sbyh3ZeY/kM3gMgYxzypI4AriFmIYLLhBk9KbowwfGmzK81xUVJGxc3a88JAvIMkVsgHW
cd8wrT50HF+ZxdLBoGRZaHggYGIapDFZYgZsXXwlluvNVI5x8M32y3bUnkyirRc+B/1URX5R/hpX
k6zrltxtXnWYYnzDSv/NPW7SgfQyMABvpfM0pdXZoOjY2Iv1aaapc2qFImLCZp7rYs51mldMwmQy
NWSllWG5HQgHY9Rhb1Lj4gq0F8xU3poMFH3TlTywvnTCEBwy+s1UT8PC8yPFoLoxqhn//QAmUSIe
SeWHyLpXr2q2FdHcquTg9qnsNtlEOlcaMIgfbkZ68YvJptSZ82Nl3oF5ucna/ZhmTUCm2+IBrV6q
yf3CB/DbsCjpcuzMAOcA6uv1Q8365CWxQphGe1nRawBc+J1XeQq8q8XSmBYv9kBqiMa2lM2WdUuG
5OiXCM/bDJ+KWEkpdYktw8V+1CXJi6wwkc2Oz+gcwB6b6xfbIhzNVkRGZGgqFq/8he9vfXveTW64
06h8hmXLaglpmIt38V0VqO9u6Oxd78QJt7a7r96MDIGPkfZs6CCODzbM6pqaI0DuVC7ir8soiKRN
nBJW8ZFAnTek8bcX45k8owF1LvNzPMW7uE7vQ4/F5uJvwFH7P58hOLQH6XbjpfsYptbl6cwsnYki
8iP1EMz5k1YmQwNk8najdqJjzpMXpGFZy33OMzqaZXeyBusXY0SGT2K51u5wkDFzRj9gGYmixiqW
rc2SZtMkQ7XNLQaPCZdC1WOI9707txkoEKaWbqW52YQR5g6aCN67zDnrpt57SLj7gmUQ+zZExt3E
6sP8WuJ/QH8oj8KuwSXwF3jBiyA4aN+29QnBYpSODpAw71gsOTMA2dwTCoHN3GofhfRO69Qh9eDo
l5SYTd/fsyrjQuspNmTxz++cu7lb8y/K/hTQn4ogcszmTqMKrxKbALDOP479vTV69/MiDq1BsQKy
YEMoHOIZTaJIXd1XXnUrrBknaQwkf4gfFuXR2KCJRaAMK9sVZ7nOCP3uOPho9GyL6JF0lSaVDZ+0
b9n/Zom00/Yx1qrdVKQfXr7cIH/stIfU1QprbhOIlw3dCzslbzN09BcuuxFLUasAhuBoFMj1urfU
RPLXCpwPGCY3Al0gVs/xKYcrXjpA2dabMDaWm2GSfcUYxYz7MxDiEN3YdOxZ1OWJfaNOGjjTRxfL
VXhtYu6zZdVXpAx5nQa9AjIiK7HPtNs32HDA9/rnNqRsYhr/d2zrbrcI9peaMf5Oed2uM+dbYCOs
mzL6JDxIUSySv4NFvsIyRSlskRT9kj2jb2IJeoPjEumGvIxh6uHwPgzIQok9seg4wEs4qcmqe/kW
i1Gwz5rVtqh6Apy68jNzXHLM7S/Zxr/i+EIdRWRwCOqQ5CJhMogDnL4U1kUr3gBHPk2mz5lsoHCN
TfFrjoeTVX0PfB7sbHjqGUvxmdv62NerMNpbnD1DepajSToguFZEuPTdndA26RYeqC0lpz/8JHb9
5DuGLCLGbBDnxiGcoq+TI7FdEYHV424Q/FRV64gUkeTY93w6fkULWceXcZVCYcJEoUDCO2lSB4sh
LYGFd9Zq3DWZhNmZAvMWhI/mQInWJL9lT5FIfiApD574RuR/9OoEeRs/wAgh8fQCYPsaNwA2yoLO
kGrwCS6GoRnXk6sYLVn2AZSBlQugsy3YeeW4uFukdyH08XV1aTXyUv3kdzXhKU5DvQdFwMpYVax0
0fMdkftcjZacHBFYv3AyTvsMY+wcE1CU1/JhmkIrKvuFup2EvCgei6+RWdU2KZiXEYu5tdpV1bUC
jA04ExttobM26/odP4d5DtilmBOhYj2l6s7pZXnH7H8RhK1oXX3W5mif2L9IJFqgBFCEz+wjvJzI
3dY7F9LUd52tuzPZXgcfUeydHcM3KLW5GknWf80hGUbrRXscdFqetdGU5//+9EEBLc8D3Qd0Gv72
5wuvpGN+L7xtbdRg3l65sOnFFg/aX268VqWRf/Tk3IIbrownI8YbOZCofef7RNEsdctyg7nqWHsz
BwDn52rzfRpZP0Uql8a7qfV7YojkG7sOA/IlweGp1KOtwWGZWmAYpox08k69ljRl2yxs+wez6YpD
wq/F3IkrHJJOzK+buQcCE6EwpBbrgY4hyNJkNrI2e7oEdff/vmRKTZefv0uGC2vI4Pzzb1kVPFeI
2Q//59t//tHty+As2+v//l8CjvULdmrs4nOo8eh1PPiQN5QsRy9U8zDJ/v8Xq/dAzATl0RG5uAxD
YP/3xVv/U+cqRytKv8dE9q0Yicj6+fuf703GJGDWHoTvcqhtVFj949zibDTEQ2iwRYnr+RTATjj0
JbBFcKETH+kC3EoHNG4QDSV9EUd/ASc3JgPBslneL4t7TpvcO3em/RU6XHkpCpWzpGFF6Aen81y1
TMhyvCPbmsxiF/wUgS7I6VcLATln5fnnT9Z/joJw6wNqOgKf0mdpCX2e8Recf/6zaLv8yHgWyFih
z+P6HU3Is9tfyP/KfD1xJkvWFZXiuJjQrQQxPruc1ePsPc4xng4kZBI/kq0vo/4m+D6+LF233kOE
gAleSFjdNZWGfRekYJ5hV0An0rrZDRha8SP1xnkxpQHSVQvj/N+Xdd/f2am5gaYfn4sxN/770iSa
IUHRIzrF6MR8j83Mz7eo9VvMVbK1kMcbChcyNy5ICqMfuV4ErEYein4+LYxbzi4B7dUkqks5QmHs
+6thftem1Z7TwmBJ5yHesib/jEqOs7dDmx5bSXvVPGdPpVH+D0fnsdw4sgXRL0IEvNnSe4qiKLdB
yLTgUQWPwtfPwWwm3pjXrZaIwq28mSc3gtj/AZcbagLLc6G+yBX3GxX/X7XS4m+ZDNY5wYLVS8y2
BM1AGwPeJGl+NnSfzfEeHHZC5oTeg5BAjxuafKfdI3raAIof7KfbVyvbNayVHDKilB6KqW5ML0hr
eFSd5os5Vz9TaBU0CO/xGH9yUvhLdKXgmHBFiiS+1VEqsCkWhRESpBCNFMkyGxys2PiRV7btzgkR
enAbc23rIDlkDlzCUDXCRa0vxpZS9MZBhGO/f/RElRx16pCXMb4cw1+KWvB2rKCEzvRJH/sedlIi
5F1+p1tXm2YCpztupNFxHaCcDynXH5Z8iRRt/BNhUO7dAei1xL9l11SsifaBvHRiHgHZDZsmxIa6
immyhDM9jWsRPpLA+UiLcCfK6r2yjhX1HKObQauifqPkYsdVXdvAKVv06b845AoHibHksgsbIvgs
h2rXSucwSmIVVknAa7TDUwG0PWoS81RoKfujINzLpgQ4RKaye+Gc63WErm546izzl01lt2KS37JA
jnlWy24JSeThGXDnidLwFbJykDW9kxGTZ83iqfK9lVGW9GC39yAKvoB2Z2uvSq5oJBGZlo8i8UP6
7ZKl1MBctsM2yIpu7iPbJvzUsSE4Nwe7eyyig2iDS2zRJ4uhkGlBrIJ+gAcsCNXJ1l3VcX6rrPbi
99ZfzBGHXg+yTk9QrqByU+mu77B7SljivnDLZRQUz6rsnW0r1KZxkufGnQXpwl8nVnhOR2muTP/A
i+LSVc1dE0G/MBsQd4V5I+DwarrO3Z8L5+YuADRCBkTSgz2pZV6j+CI1KkNi2s6nCI6fhCBMTGw9
+N85l0koKrYs3ty59RyTtIfEGZfEslTbQ4IM/0QAQtY2WRgxFeX+uyyqt0BL34ByYUmk2pehoTWs
O8RX3nT5T8rPkbWU9Y4THKFtYMA3oRUvRhP2/Wj7t3TgFytbjE1WD18IdrG2zua35igJwFsOghte
iCYqbtLrfxi6rYX+ZmQWFnLqLKNBz7YZWkSog5lQKa/YnvIbO/8R7JCyLP4bpjjYF6LZtFr4Mgmo
vIW97ljBnokXCChw+7wqd17rvVGHxtYg4nLRhIwpCjHQH367dKLoIUCeDMXVgAmJa5ucQxLe2PhU
XFTIswuNJbxLhkYDqsQAZ1g0JTr7KsJuXxfhJTRb6m7xN24tmz2Bz/IshTHWx2ACxtRlp6ixlcZJ
x5JRq/sPerH4DJhLt7RhjCX2uhjSK+Z9EKb6l96CkmkD8ydOsH3VmOzAhUwsOB37PaACFYkGfCvl
wmu7FL+21WlrnX5s6XIyAWQqYHWVH6beQcJ1D3UnQF0W3DVr65n4Ng7IHH60zbyXtWrj+0QQ/an/
xpd+wrw+zGWiJKKAL+ZF5AAhBO3S4EKuCgcG8dT8dJP+wwYjWsdtgNbDso8tM1O24jLH+nTJSpz/
0bO0MOMmXlpF9F7DsO1GahOlaWMWLNSH6t1nG5WWy0lx6FMck0FYMAANAUbEMceHPLU/QjT5YfDC
S821PCSpug+LFsTPFKwzfjUWYNNnOSJdF1MxIPv5NxyHMP0GeSUVOqzyoPw2eXvyY+AbWhvMPY7B
myLTX11/Iq3mGa9x1az1Nrq0gXzpDc3dZOI0WEG07WooOhiv1onbcLXA2FZ320kI9F7J/hKROklG
dovm3iYwY0fNs6vuetce3Tz7xd2H66bA7NkOD3YE+zKFmjEaT3ml6mUyIzLtwqNBcrJ2Vi++PCgQ
rhNtlLWLzOFctlP0BBEf4J/pAR5COoKHT+6KwlrGuNi2r1bEKkH66zFKD1U512GP4S4z/HGTBTgD
ioH9LEA0GsLghUJ8PU8NPK62BFngDhUOGq9Z5iaWxCmdDl6I0VAmQDZ0YlBDnLxiMoXcpML0gAtj
pzfmrcmuAKTqBwHm8Q50A2yOP3FaQxoRQxxjlKc1FHyQpTvlBngE8NdWPxs4UrnbQcCu8upWJkFx
DSQXTautoal1Kypw6FZXgc/ys+z3veBQ92REgzi5a1JbwfX/v9SfLDu8ZUtyugqEcZr6GGN1BfzG
CqR+Ta0It6sfI2eRjBdh9xx+kTc+tjllNE7h8K2bQjQlfphFpC9T647Fga1MziwYtt6pZJYI510/
rSZ49tNyWBr0JhDkYB40NNKYIRCDcfiMEns81VKCnqzZ0PBt2xbktvFt4E7BN8D2K38B6qafwI+z
8U2HHTongAY7pLG+Pw0M9nB6TQYxS21qSuR8vgRb6OgAJaKlbZbdUx43uDnDjofLSNe9q7qn//+5
F9EYI80W2S/onshkN6vYxcSUx0RKIgrjN6F2BaCdPKnSj2/D/BfE6FNc0Ylu1q5/mYeNUpXJTYtI
S/ICY5aa/1bOf+HKXrN9ppd47ClVNlUgNv//287IwlVLtzUXQ/47Hm+sQeHYoFa60bGX+S2YsDk4
FNG6CZcmZDwXDUwlPKI5OjfjNg6S1HUDHlRjX4TmoYr7Rxd5lJ+QF1qx0Hh2eCZ2phq12Xfj4eVI
V/5UoZO09C1wvjxCAQKSJBWszTp6rWe/eDe4lJSuWCj4l1oIrG9JfAgeNeR3Jiz7XfbEzYNibgZx
/JMh/zXQodYhGaUVm4jhYZrQam3t5f+/GehkGdkTL2uZVbtUN8ZHDck0wHty///v8jbaeKMTbmMb
02GdeSMOejvGx+Jc0sC3rvEky4e0tX9OVdTn//9u6gKTji8Zby0zfrbtXjx4KjhRdfSgOk7Fw7SU
jfOqH7f//1t9VMtJH7yVp4kEGrcvHnxa+q3AmIn/TcqHHvrJPlGuNVusSUC6jD8ONs9DZkAggfAt
H4U/Kj4VrENU6sEqxGX42mRpdeyjhrjI4J/ZTmVXrpdgxuPsome1Q/TC2Jg+7vvM4UU7cnMyLM72
kRnox3Xxoh27vBSfAHsOwFZZghRldnXKKVyrPEAYsIdj1XrqVNWdBR3Ep4llqj9AthCSTNxlNdBS
UFLxuesdpeFTa180kWtPggfW4r+uQs1/zQUYpYzb1UCAYMcVD6whJfWLliosFvLqXljUrIbDG9xy
3IJ+ytzFZx9PzlaRSGAlhb4HU4ZsjfXT5EO3JgLBtW52LESs9Lcy8iy6VDFWgJDFoBvlLBCwt1R2
UO3byN+0bbLGymgiDYfROomZWz3AA6rpn0rJOr+x/HDNQUqr7kXE5ZtpZjbSiH9nk8kgWFq8TQyo
GTAKxBar/DmbxnpFTeAt9oh96tQvFnOfpFkNvxmlzQMLvb5OeSzbeB48IWeW3O8Cj9go79QQuiFD
C68t8RdO6kqvu72mAuMV/B/GW9yRZegwb4WzQdggjd6M7XtmtXdN8uGuoIbR8Rafeu8S2hXgXfYd
dj+SvzgKQZYg5EY2s4t/Ms4vx+ZpCgYW8Moi/1o3gmWD5YA1tbU1pwrvkUDdba4x7TjMHhe4Sj32
XG465qUYBw8iJQJk7Ih1PLBHcL0zCfevSGqw6QK2f4bjPpujezM0AUbUdb4HH05bHGqrFP4GdAVj
n4u4x3LRGtv5bUgxZr3VPsDChrvBcX7YECNDFx0ctsjY+oMBSGwkGwyojZ9lYn/GPhxIKQx8FMSa
jIhbcpmUMRUQ1T1jKCxsCApc23a5YDrXQjZHXtDrnDb4oC12X1NuPOEDYOUT1KwXSYcOiQeZk+yF
KSTjWubemnomWZBPrmkvRLJCvG9Dbw3ECfCqHANiSMRkHV0DV4IZLUEU8qX6y5llc8u/1gBMY4sL
ohcCs4zsnl1m9VPJlI+v1lJjYnOJyjONzxvWwIQbtgc8sjUrjv2EiRL1En/SLcrybIU0/B1PbrA2
MY0zAUB8F8UTg/xLVoHhtAKkJymGJycIFpisxFpVOhfMgFxICYqqA5ijt8ZPFZrvYeQNWy0n70W5
MuuIYVr2RTEey4T2MZd3UezRnkuJwXNr4WqnkVOs+qRFa7KfpN396UH43WTaL6iBWM3uyZi1dWH0
52zQ31OH+UlFGhW85qUrYeuiqMcw2hDtR7DAyTDsrNoe1lb+M01pvkSnWgX+8BdP6xQm/jKPzwM/
jj1fEFpY8SWbZCfj+j2I/WHv83kHK3nx+a0WbUGbFhbxqU4+6j58pIHz6JraWKelvOK+vozh+Msq
o97VrsmWMvlOOIb2Iy2JicDtFuY49fkuoY621VVPogfkifVkdqx/g3cApJvR6Y6N4LTxzYHaV2vF
y8XecrzA9157pJN2iMcvNOw1Opf8zBLae0esIgIWgkkdKEM+egvvNUvpZmcriH6NMzIpjORCFAfM
tOJK29pPQNGASDC36lOKIcDlmCvMfkncAYnMX+YSEJyXTrz1JjYFiAEr25KUHxW8ICMGFIEtnAvs
rvIKJrPCeQpnbk2mvKsZEQ2x+NkDhTePQTxSBRImmNxZjifw8FeqnRw+uP7bNJD8xqd/lTYQRROH
AWK6Yg4DlbUG8YIrLdU3PBXYoVHLPidjYK61r5Q9vbX0iUQDDh40GUIZeO7ZsdVrCzLEIKS2dBJk
K8ePMdNqEvBxxi0NfnGtEGiy9CrICux8/l8lJQE+FgUi3ESLU2RgGDnb3Mx4wwnaVQuEf2rmjkWL
MSNH7N5wQT2rkpSyjN0UbSh/0yP5HrvONcvUXSQt1N4wfShVOKtMeO827wTVTI+0mWYtZqBIwGPX
Vif6zdO9+zQIrjLJ7A/HzthNVMI4mTzWZvtKUpHkLR3CcVJTFYCXHfackGubRAkypU0yH1MAkySF
liWtIG70x2YF/dt1kQwnStEN/ZvVWtlEAlxahB2vGnd+rIFlcF68JAxW7uDDOgcloRID+mHh7/M+
wvrA5F4Y4HPAmOIDx/zjeOwYmQ2WtCPhirD0e9j7L2weLkWgaBDLgz2yLV+u6raGZj6KPv6X61W4
JlU2sYBvteEpD+wbYyhaW9YiRpb/zJa+G+sXj+d3kkZXb2zQoqeCpI9GVT1zGrr5p1XH7sYnX4jZ
3yAvCPuqncp7humHo+QUltrVdMJjmrcfTkafpdtzJYuKz9FFaZK2ueoBCzMz9hve1ljLIhtnneae
KT1B3ZAEqqe0OqlIjNs5wLaWF8/lO5PPrBtXWf8o6ZnraQa+bI2WbthsS6gxODi7AFhK221gCLHq
m4MjBUxuAFcfXsKThtIQEybmPdgBzQi68ifvs3+1wcchMt4Ima0KKsxhCjC9WEieme+PS2sQn7AD
kAbH+p7a8d7unhKsUWx88Aq5sEfahj+N0UQvqgCLyorlJfNJdOQBGXQD2ypiiE/bZZE5R7/Ovjl4
V67OApnq+INZIxJxNzpAbz5nQTvuZCvvjd69uH23JEj/0lvPupxGSqgI3wdG8aAx5hCZzrcW+8ex
5Q2hNYRIq4Y+Vrc71yEX/SH3VhBkT22L9GNb+4bX9o6V67GnRpx3uLn1XIBCA16Uvlq0DA0SQwFP
eXvtuTRtB5h/YcnDOSb6dfKdZkWwj/bA+DOr2pNNyRlvSBRSw3xrO/Pkl1GNgjTL/HbHQRPTgPIn
Sl4fgaRoQtiOuasLzHZzjqEZUFght3F4omAaFjOMaeczaA0M34qd+SUJItitu2wYvgJKirjnYSsQ
CrznFIM51kB3jsW2SCcWwsOn0XDmCmwRZgBijdCm2ZyVzZfAvVXjCKtoCbnETlOgAyUfXjeNR1cL
btip7hm+t3UQxFSXulRzU9aVpz7mPM5Cof9Vht1vacEih5Y8BVb9RkqFiq2Ryjs/+GpRF2lu0eUt
qF5al5KFMWVXhKDuOT+Vw+3ftPQTpaoDj6tpfUbQtNjJ8DbmT7srHRhYNop6kyE6tzUcvCpM95xC
QFLC9yBKk3WdcE4oDbKXE+us0IUE9+pna73C/2S6HyP19igaOT8ycBdiprJov2GiM7yKbKVCDTdo
0x3UfDdycKT4A9MPH5UXx2S0a3rjC/VwahxUU/tdyf7Hiuo9LoJrYhobPUs+c/QNv4PQmgZostkA
NPDLaLH5hD0cJ4+BakrMn46zu0xt0K+++Sqc/qtQnNhakXIDaH+pxSX/iiSe1W+xHp7xu7/SO80Y
mxpviJq/GOENN/91R1yFU1V/K4GZzBKUdNQTKHULpFw1NvnK1h3MbrSPTGG4zitrSzoNn60mt6zf
1//vWfISZY7zRLemD3Arx6glb6wq9wsq6zp2g1c/6l9cnmKv1nMcTb/gbMAVTgB1Uo4wXaRU7zl/
V2TNM8CVrV8i/DZgE6g9X5Dnw4vupKegByrthOkad4WO4O0hXhNr4KeOWY5mN5keZNR2h8a7OXkS
rKpS+6Qkb9gh9STjdFRVMwEdAUhtRu1NZt436vrVsv1xNU31TTnyHObZ3XGByesxdYTqVVfhyvB0
d0WP5quXc9uAXB5EqLA4JuHnkOp0K//ToBRohWgbw3zhfLIwo5Cp/iRLR1a8tb6sCBuC5mMSS4m7
d3G31CPuNhkquuuYr3XayB0FUAkOKwq73IoYLlryWk04x3yAGokDuNiTiKmWN3zmXb1XBdOJHzYf
dhsDq7f+JZP5gJ7prp0C1kdsPzeBeiFbujX0/gFcsTuzTqCmHOtb18QPUdOuoBn4HqqbU1HsKlAb
u8BfxeYTZR2vchh3TjI7PpsgWPlUwo3F1xjId4xMBZgO7YjV4rdFPT+05IrwvHNXaHMdw3TInlwS
tvNZlqcdpgAIf+eJeOqiMTlt3LDA6VEXu9Sm4gcEH1JDifm2//Cy+LvDxrDsnVxSt4d3S0UnL6O2
xGCnOdiXrkM8d1MP5O1IY2lF+ZiKQemJd8COZOtIcizn3831os+A8cQtEyIxkNnGhnVN4SAy5DEd
NTFXiYVV1Q9yYPtemfG2NjL8jxlF2Wn1b4wI/FuDxItHZS6AQAop9lWLvYtvEKHU5zaLGX/hTEs+
9KVffch87vZMySS40P+4G+aHLMv/AnAP5O29F5PdVAdbnfieszEh+DMEkF4U9W2Ko0NlRjtoVUvK
rc5aCnWyrms2O477qatpn2TlczYNcpt68a8+Yd1iM8cwIl/HJnZxzOXOyu6CY2TDy6Sk5O6F4QuD
OiOpbkiYA9QulLvJ8EO6dbNkhV2QETKa2hXdzwenbk6RzkAD8cLYWhbaKu/FhGoAEII0vNW5cbWS
CmRQ531CAo2PfjHwFfpYF+Xwz6/kT+UKBVI/XkFGY4EGynLVdxmf9bRZw5D60KMh29aNgbkomTAb
phwOqVVykZ3KVSzN+qBHjCcd9AqdLIHT0PQJEJNuH/rFmlnwv3YaXpu8IIZpWd3ZwcJeDER8WyR1
4nnuS6J/Qexy+b+o9dCFZBp6PH0eVAQh2G50I40QPfVSvjfZlxx9XidljTt91WU10l7X3nEk3QJ7
PA7lrmuIRwxFG/CfxP4TQ6jMWEyB2IvqXD8oV3sPBt3G50flVxh+mDWQlFGMSF/WA91v7iQHGZza
XbP3fZxG8jA2kgVymo9bEZrdqbfOhYbPph39eBOTd68nnW9uykjvW4dubLhxwx/x3LeeyDN5pYhK
WKOIyT5zT6bNWV8ZXUo8jVRG3gfE0DP7LRUR/ix5zDtf/lqD88zdtbra+CXZGrDUdQMWckpL924U
HLSI3LBh4MxuUwgn0PnN+S4TrQztLywwnCT1kaWb2Al+MkM9XQdvdFft+GInHfYgHhR/0o+DReRQ
Hy42qfpDOKqTZk4uaCH7TroQ1b7TcJWihDgRPBRV4oV1vC0mCPqHX/UUIrCW6pdQKHhtUfrmxv5W
gHfBtww0qXdAkKSVuxqZeFCNsl/Xs+otq3fZTlgpSGLGnjrWWU9SOIEwY03WZuzQ2WyvvU8BH48s
Hl61mpd2bPXs8+hp57j7M7k2Qfg3A0T3n2K2UiKchzsz6bh7Vb+NmM2VPTBmtRtOnhVcfRXQHxQU
oI7S6gcAznL0dO5vPls6zSRQW6tz7xrewWgzuddbQCOiy9a7oKlDWmJnBR7kFJJ5tdJLdrmh84Mc
DonnRxutYIVN3V3YTf6AwZRdc4v8uPpp3K7nVhvV66rWNqFKxQk958vqdPKuDXiKsKZscOiPXFs5
YQdqdAf9Lio0Abfr1IILJL1EbD65MKrFSBXZTLSAtUOCFRXupfRIZmq3OgDPE04526E0eOq5yegl
togWfASq+CvwHub+2oeLzYPON41mKY3SoFAUb2ldRHTP0DCkiE9SDRl8YFR9mkbjaHbZ3s4UNiEc
TtDFHHRZ/NM+9uC91uH3T12e3WltJOwo0dtqJq7hoHybzuYM5qYU6xLx7GRAHlpNKWmjnsPtXA/R
S6nD71CVvUe/KbeG08KCih0ASpHE2h/QbYmtXuJ/WNKYhdt2Xn1gnEu6s7CJiKv+L2uSp4r0+rJX
HhaZLHtpfWa/JNtnNtEq4bViU5Gi1AlkrnWIU8h65MzoJyur40RZyoje4IQzDKx5GKb1U6fakdXc
KvLsm8TwvEl9cgD0Z8XRp4e+3eTJV5+xyAQ6ceEnegyLLNwXFXvtiOXngO9jlWo11sYhX5URa9Oa
A1Cf+JyZegmMyal/eVuYuvuL9btap+bG1LCKReFG5TwfEcwBjh6b9PR4jjEmwHBSwINoVxXt0XGn
72QoLMa+lRHkd3znsKnaepNm5sMlfYGmk/04MXHfoQKkalk8fC5Ut7U7/7Rl+84f2udUrWmQ1P2b
HZqfU1A+7OFnatRXk+bdQebia6Qib0zJ8cNtSM3xjKurW/Mm+qg9/6QP6iOxSAPiWiDQBbiT65v+
W7DaXWI9h2qrzbNe171lBbuBYN7Fj69Z5JUg48RSdgD90wG9kojXvezTN1rCsFP4W1Z2D42vFhg9
jcQTIxR/CszumnFpYu1CFGXNjQoPV+3ruN8XIlLxjgLhaZFyPnit8cH+d+SIAS4xcTlfZgincWdG
Swhjz6kaLd46GAK6rPr2MjzIvereNQtep907PPi9t8naYe4dwU3CAUt7RF3tDAhM60l3D2Zh8Hvy
lDLWjEcdGwVyewhv3uW5KIV9CocfqVE6SxnePNOzMbbTf3RQfsRURi9cvK08DATFCmEjV/bTthqw
5qJxsftt24/RATljYgBfWo75pYaGImfk0ynqFrpvqhXnUEuvz9lwvCcjofnPn0tjXT7lVhJvmplQ
oJfPoyi4NiSpvqxqHxU3+s0D47ciFLSwx4IXbOMQR2trXA3A1nBokc+pZ3sLWw5D3v3UfJaV9yaA
NjDrZewfRz5NZjBLwqJh0VWE75HJmcafK4tqxaQ++Iv6qUBix/0X8obsuSWRc11EilCeabn7sVEn
WwBxtM9jSsrMwFa2MPRM36m24iwrgDWnGUMd4VX+0TQdW1akehzjfPTd+eJLk16Rk3zFjUHgAFMN
o+ZSt7MbG71prTHpLFvrMgRazyZOkmzs9J9dFATl2ksh1EvXOJNHpKNW9GwwLPdEgaDYetK9JIKP
LWQfcy/dnh+LPtdVVix/Rtb5MkHakzqDmRZE4Q6/NkAMQ/9rRte/NiTCF7H1rHLGpwhdeyLntilL
SnsJ8bSa/cLHB5uxKX8DtjYs6CfG6rk7M3HTp4BxA8vkVzZmWz0l7VBRO9OPK07qfjnQKsjtg02G
5IlCqzuXibX3lGFuBre5G5F28Ht9DWpoNcLccPJnj0Q6pqP020rpckod+RxlpG5GrzCXJbkVObR8
PiT9SFSmW9NvR7sa6CdcIXkfb/tAbJUqaUGs+j+r5pR08xRYAJ9YpyJAmdLNbVUcZs3g7Pt6eE9T
+QZy7NPOqo/I26aKWK1ojLudZzYZx/acpdBWAABc4pgAWqO4XzXhsElj01lFd5Ure+1IhVHOiJ6M
GqxwmH2kYcW01fGWorKHMT/AXiwmIH3YiL9Hn618NVk3WZtMrFlLO0Se30TA8N+Q01oRGOBdzhJ/
5WB7JUyHHIca/+uMRHcr1r249fNVGOa/qSu/pLnNXZPggc5Lx/PVNrRpiyqwnXALUZAjmuEZw2/N
U5R3kIrw1gMvj7mCp6xK9EYkC0xwy9ZBLYdNzU742jU2CEfpMEzUxqVr3SeLX5Pogo4UjViWR+Tp
TJExbxpbOAy0nQ3dL1uT51HKG2gOcMzp3eBNtQlJ2aJIA3W0MjM+cOnGAkVGIMdpxXt72SpcSNag
ZoCef6iyki+pL8nr4n8zuL63FCaFs4eILx2Ed56x0owKHIvu4ELgrAy+lXWfbo1GPqZG7ocGR1VA
DwozZSH42OeMIZQJbQmnQ4gZu5MJn5yFWTOZ0zryCUlbukXnpFvwrBmddsy19GD4Sb4ZsMwsM7gW
a53fa6WF2WNAGd2LtHxFXqh3gbF3XAQD9up0PlBpacXao210JFbbQfsy7He3ql7tyNbZz3Hi5uiD
siNxNpZNtsBS98Fm4ynmTlMzQ7Ll0Wtue/J/f4lJ0nZhldG0mRpTsl3FjKaU2XGL98FmyfyvnTUc
MaJwjTEHgh4U/wbDtEmrmXf9NAKEXtPqka98my77GkRhSRp2HY+c1AYKvm3BrMIIPO06V+dV0Vi3
QnnIrU06siQA7hwC4dP5l1Qv7PrajZdGPBoLu4jOKnLY3418znoiLbkWJIQzivlAwXzNE/H/BokL
vTY3NhTLpsNaHJgVUSAsJA7HW4GXPbd4CwVF/T6CPJD0eSp2nRR+ukkgn0aoM2vDt0Oe8c04n85N
57awiLo97wiHKhEi6tAoMPb4WCf7+kV26s3TQX3GOrnqllMegYg+LLP4iPuXevJh30WvUTDcqaj5
hUM4h6gtY+lFvFAq/cfq2jffwbAQGubfWBDLdwYjXLL/gIzYMF06EWqk28AErKJiyfGASsiDdZe6
h0WGUTqOKWONUYW4CbBMDdk0ifCzrpofyicPwGb2TUkomjZBod0bDiqYHKA6CN0PxRsm7kXi9Vub
URNtScc4jN7cTt9wWR8p5V8tm2g+kXswUfhFNLiUvNGEcStDkOjRlKzzaHzLoxTwV6xXi/yniuq7
PaiHI41zSknM4rXxWhqvwbrYhnkVXvc8OKCErX7PamJX+sVuasaDG2PZVN5vkCWveuc9RMGxGenY
Qy0ehPQXiYifdsDCoCpbridcP2BWZr3HWwPwJBS9CDrS//+ALnVoa0b6ruWMIZOzGUGCjio/6T0W
Uc228diVHkY39GaF9TixYICSrmZZxbvCmWhYEvnNwlyX26xsIvs96klfNflzRYSA5cGyZ8PQGekJ
YZ6UlDeekqy9hDTV1TLewSrea2lzDSJzb7bI+uQYpvQtZc1gJsA5reQMZYHhYJZL2MhnNKqBI6ne
Yi15DafxqfE2UzXsMymf/HHYCEfs4yRdJTPiwopOdQffka457llanHyOE0N5j2EQ5wnp3+wTPMfL
4EZPgPKJmezC2HjKvOiWdlvGcWwrQ/tsed3Bj/yH6NG9JNkOUzziTtAdK2GC8Ui4iuCMV1PzGGRb
VYNim1K5dCpqD+Kc06ChaaZxB/i49bjN2/TS9zVk4wnVSv/UmWpj1B9YoAcPomM6cvqCr+JJFemP
cP5ZuU5TLyJQ0de/tg9vtrKyjq5fcs7oh2kpGGdTgnBFYcW72c/LBZTUWQoVDrbCssMx0vaAK8f8
lU/AKfMI5oUvlcweOnjIOLeeYsqeXKP4rDowmcDQCc3Y+4rl7qDy98b5MMrih3093W6helIZJ67B
4zjburXwB4gDOIwM1c4qdHjYzdYJ5qVBxYc6fZZ8SnnE1aI0xTtgy52tilMxcKoktvpBNn7JKHLV
VH2B+0g3nMLuAKqU1J690uuyINoHeM8uvVXvRRdqYaFAluQ96pjvgxov+SStbYfpcJE5sz/YOA8m
MH8l/3l0DSvdvmtZ8Nx31jOJIFT5vPutSHMr8B2RgEAPt2UxlfoNSNSrMbeuS0QLSrGWiUdjWrbN
C0Nfs7A71EH9r7a1P1JxOy7PoMNzD/ieo51Kl9tFZwhr4YfdBRWRKw4VfRj4ScJgUEjzfhVkw3sz
V1dHkf1XZgT6fYWpbzjiTMTyPRMLfH65zoHcpUJ8dk3BbR+mzQKWXyYVDPH4yvZTLYW/LQ2utklN
kwDqhtCKRzV0Kz7sdOOKZN8F4yHKPOIQI3B4gzJKV8zQEsVmV5I8QU5ImA+c+MdsjH+pTTKyS7NX
LJ0bMw94c9dQEXWSce1U71n5n21R3xkkvooibXeuzq4fRhWFKtm7NcENLwvMt3J8x6VyzbVdbXJd
ktnwxOX5S9OMhlu4Qt33TimSOXE1e4EqHi3CfNo6mcVcZgO3A0QhbBzLzOX7uefPjDl3LBXfrDzY
loP3kQ/Oze30D8mCakUIOdLsS+83f1lP8aHAHlw66ifIrL3kQ6h3fwn1fZxv46X8rF6Mhit0xHrP
6cRLHoxvrbK/vSR5Th39XtIyyCBOQYdXvVI9ffQsMukBVLqIHoHe0dYuN5XILg8p6rSH/opaCNu5
nP643j1bvj0sUdUD3d2yw6BnfZsCDuwhVCznPzU9s/nWlzpb8vhoZ9OFRc7FLKo117oDHtgZu/Vb
18wLZFUG6tm5CTvYo5daGV4KABE56y5LUTc5bT27OI28shR5bH6o61Eff7gmYoBlrDdKDo4csthy
mIKnyYcHIAAw2QBOxHQN/uPovLYTR6Io+kVaq5RVr2Qw2GBjwH7RcmhLpZzT18/WvM5MT9sgVd1w
zj61eY1051P5ccxhNP7iwqkXQ4UqzcABQXNzqPsJsDsImKjmuRoKWMSE92XMZRFlvzmhQJuHc29o
t0HfXkhu7yC55ltGL1ePL3MysteeCT1uaeICLfT/UZetkPM2yHAcikFXwolRtJlBP6wIxYzXTpt+
Y+pZl0m3pcMlENVdcK2sWcJJboo0fRnyL5SnqnPKjSy8aK0s3nvHC266kbzEuYYtycZ0OsEkwaNF
mvr0ErAlZtN2Bb7ISwzfyEmqO5Fyfy0xrzRKJJDr09ptaOIj9GSLuqFO+kItCW9XtQaSjZAQKvOd
/I5ZY0VP5TRzEeQfDJO4bMZiQ3oobB33dcKBBb56MaXTQnQExCiieaiH6Suokxikhf8yXThLuyou
I/ygVVHxRHt89whqVwa3+yoDYwiX1Vg7YX5VdXCKJnnquj3xZPe0a7dG3p37YHgKynSHVq0iOGsb
oVNLWv+L/qrQrXDpDwRBeMGnpik2CTAMS4wTi5AIrbERa2gSe0vrCLbT2IhCBcbEzKteoBkhLm6r
NBIWjFFfD+yQpqjrATU2OJWiuGXOUG5b1H2Vkx51z9WXfUq0gaSJxioMO5xZYlP+c/LoZFX6yYwZ
ME69/jRwPrWuuY4b8F2I/rR2h2QbET2pxUnMmikvoZo3zqcWe4gRINXmRfiU1Q1ATR01Qt3e+4pv
s4wyRC4nQM60c9T3i9h4tTyct1mUHsy6waZ36TjXJvJtF4YX/s3v4Ji3l7Bjnk01fxvi/hRVGgnf
FjSa4LOX1sF3iquf2U8FMIGVMCbktoD4S9qSY89idyWb4px7+letIWksWaW1VoclKD9NLI8sgY9W
AJ5ILX75rPjXW79ZYt4Kx623ieZeKcOzSjpLl85+oQbM71G1HyzW7BYmTK1ui0XTpjygHWiyEZU/
9U3Bh67bGAYyMuPHkPRfhRVfjN0941RbgJ/l30vM+XNiFi78bGGk1s2iutMaFsm074uWvrLLxRvb
6Z1ie0u2yMMaEHUHJIBMrv1Q2J1b7oo1QQOEKZCWYTA2xzy26NIGqqY8TkN3tfsJb0Lib3KsdpaM
oJMD8HP5Uqzi/y3XSgXnHmOqCr+Z5JsLOUIfaalyWdv94QG7Bhr5qrA7CT+HLK+8lVVCjhOABwMb
GUHRYhOD1lxZ9sUTlKKUApD7WsR9QLKtiFRXicRlGZ7ExDWuGT6GIQAczHPecIZdBEZ85pTf3SQv
NgYgTqCyRdVyTtQ/5ErxUtTaaXSH55DEIV1tWn1YB9rwRw1V7NuAabl+IyTz3trqR1TOthVyOzSs
MjVzBTF7uFaBfeb/o639HHBy4gSHALW00E3y3GxyPHTRnP2nWhQfmsUkKs0x7XXNtciRJOt2/lU1
3a4xYT0ELeVHTao5HCaBN+Ac2dWz4Lrd2Kb3mzUWVnLnSGoAK35Gzpi88o1qKCQMbT82Hh5taWya
gewcxgvuIH+mlILG+c0U7MRZwRnrLBKTrDg6Ifg1AXo/EMUJRtjZi/ybAJnWyOnNbu1x3RrRq1WW
QNLdHY0gmYVp8Eliw4NsdIJTvKWHmq7wLNh4LHLYPmlXXUy/eNSwrhU7JlVAZLvukiq1FyVFSCwp
ZRKcmzXLjBrgeuAe2To845eMDmnkvxukqy7FyBANrhSC8R/RBn+1xL3fqB1YKNYuhG4WeHmuNhwv
P0TJwJZkTYN3SCAMme5T2ZoXkbctc0sCRDyNNKmKRLac0Xyi16fCDCn+WG5FIF0XLSsSnmRvzXmd
QiTE4O0506Egh3DSkDk4ej/sUVhjKcpQakW9+ayN5q21s5ENOTYdX0euqp/tqaM6d547n1QNxNVu
P/5K5gergERIZ84UE+5wKkDJ9fgnhFfe8Qrc8qm4FAkNOpGi/8BrnYceqWpDyBlakJTaHoMZsmw2
p321lLW2rVt5RHa6BMFCblTIPiDh2hfjYaKbRKmII91s603l9iej/oyDOcvW1C8JqZqNLpizTuvK
f8NfDrm2ZVJlj7ieXEIRAs0z16FZ6ItKkgAcVedOheeqMpnXU1FRmfy4eNaN2dRTu0RVA9og2udK
dP3ZJpk+1uXNCNak7b0ZyicHBsrdpG5jIa/Yv/Gi0Lrp9XDW/PxiymTbwYoGNqY09e6rW+UmFyuv
b1ba/iUkZGA7UzpwRG7yfRIHsDre+jo61320Li166ZBEClLVz4ARY2xe3MPzC4fFGiAKIr0i9X/1
9F8hQDznPVPboWQhnSb4HaJv1YUbR4seaUFyREfgwMYrPpy2+i6Kadn0kCriStwC2znzSsyEHSa/
qtRRvLpw1eRZEJu5qosATUPePsAXMC/WjXtZBlczSbZC9BtlyN/aSplfxMMpZ8AjLf8lSY1Hh+AM
qNM6kWrjAgpFn82idzY2VlH7O2n9CpLLSEID/iz0vgD/ZUf3bFW3Ws++RPaZeiTRBS4dbUWhzexr
loCsMUz+YXzZoG9DYxXqwzKqz9Rq0y6gUya5+mXw/FcviBGmFwT2ifqj1+09qgqumopiz67TY9+b
hwRmIDxs+W5qEn8676oq8TyI7Cd3pps9XgqgCL47HHzLctezcDIyyz+F4SgZ5U+WiG+Qmt9YuTe4
Wh4jWgMMgzyTiBjf7ap8LznXyd3+HBr/Ymkh45KQjaFFgJDThz+aPpLoAHylvbpF+833g7ipWcIL
xFzuw2Bu8pTJGsK4UKQb3eu46Xuay250ttzqR30CC6L+gsopFrYZ3OpuT9m4VXoNU52lBJ/lHPzQ
Z+vcEH8hzZFRRsB95smdeS9qsByDWQXLybZ2pv9EIMm3a5B0QxBuGPlfnvTvxEodMGMsOR0x2KDq
04V4kInJrM4RJ+YYTFJ0ZrnNtxLdbXDadd2CLBYv8PBfHEFBVVBBVieyRh8T6exzQ0UjwB5M2fcu
o7QaqveStIdGqGMSYwvWH0Yxrk0EvgrCoY5aVngO/W90No3xGxXb0WfclveAfUxnF4ElrdPmQcDd
n+XundFlHOFCAmguLhF+Bd6A0D1yyu3pYPbCNl/mH64Uz3rlbdLc2HdRco4teUipchtKSYMFIYmc
8RnrjoZRJ1rbFoWz3inGE6l2g9YULa8DRwQwlYPRWv8sNR1rt/pxO8k4S17amaMb11d9pBe253ow
z5blGKPomfsnxg3MEklMhIr/gd2CrVL9rOqVChNal3zeIydUblVF+uZv78ENinWeSzMlsYC93Vv+
yLFdipgjyfUJCPPQVyuFHT4YkbDCdawLd+1QtOOHZFAfqw6ud7flvHtuHTpgAwqx38FI9rQZptqg
rWKuUEHNrqLRXJiGgSWh3/VjdCaK4beusE00PQjqwH6SUBvUcwLHdskG02chnJ+BC2JTblKYQ/af
hwKyF+ih6vhrTMIR6iglcidhYpY1+22T7oMjV5fq1wy5+zkXILoNT7nfv9e1/hRNTNUzNJz4kAYs
4y1ilFIR2xOOf7bnoYgd+HXSZzcUH1npnJkjM9GvTmyaGB777xWPx1SFD4jOwKhq/xQEFACNxlE8
AlvzZpX6TG+kI4P0/R3hynhym/E9qBmM+w7SMz2Hz5G+WfiPqyBsF5PnMRPE3fIjJUpXnRufgu1f
p+cnr4843ebfJ0jeZc3LGzuI5nXFdnZsMcPwne2G8J7S0awKsN8MnsShCSs8vDQzS6TjRGIaDGQZ
CKvZPa9KZPFDpXZOqV1iYf05w11W1WfUoOHFRQUV2qWJn7qBfB3xVXRYGYqMdzwBiDbiR3MsSMdt
98aO5qFqu2BgRsqSI4aTZ8Qv5NXzvrlzGB12jSD79GlZsJNtSLpkmqTycUvOAHa3/lZIJBXdwDJf
Q3huqOErZ7TZGclTMD333ojsuG+7DSXxuclzFtYl1neLgdbAj5ZZkueVpPKYMww3/00MVsqi1T2h
xn9mhVQL7dF7fckbhUYgtLtnLQchNwXvWoxrEO3rn6GzXS7GT1lynkTw+kCoSchhRHnXYca6E8Ok
Yc9DrnxFnPm5zhqAhxUsHipMZs/+HUPhm98LnbIr+ux0djKu+q7T0V5Ejf/tYWTDa3WfPKzdXX0k
vurdjRmskPnXLAU6UatxbvP7P8CBXdQKEr5wcZIETfZtUYZPYD4YbSNQnkrvrmfPtER81G0ebgh/
QfEN4gu4JnkIEyQYKIEkocdHqdAf9YhMo4EErq5m8R5XO3N2t/uhkW/rH6O3WGbFTCdxly5BIdt8
1OaTnLJdYs6rCWPlThNiTaCQCwK7PjFFY+QezHnWr9+1JnyMHNip463rnBAcGdHpYMpUDuNrHOL1
0mZm38wvFnETgXXCXL0DvXHvJR08qVwg60pAWPTw/YS7jW+3FpRP7CIMn7cun+5RWrznNtVBW1n1
EiMNbHMexXTI1h2MyBXLzVfGKBuhQEOkZKkxrkPnHvdq2xbaXWkV7SGLfaf8i6T+1/CwMrK4Zbrz
GMHEBIaYFxLEJXX6u2XXr2O0DQf1XAXjkmTYdxQWnxK6gfFKMNcPLrGaZrpaoq97d8187balhvm3
AZoxJb9CFjiDauRpSf1Smf5rl42vYmyf3TFhOS5DzmrSdgZsmzJ3/oFG/zSRlFuwYnQLyq308j0p
C38WUx5H4OubhfDSucUMnnrN+2ly6kAoJFAWuROoJyC9aq9u7j2D0LgY5muEL4qzycaP0tLG6dlT
QvKeI0jEYr9IKZXd7cz/JgJ3g2TMCYKPMMBpZvCRDwSIwiKOni1X8v8mrwWZAGB+ZRx0GzZBpTrA
snJ4ZzTEgHUxZuJ9wvCXde6fZo/hKkymH1M79/jWeakjDE3MNOe0yIHbbeHGGF5GrVkWDRtQOLwn
mNXvRSt/alBNK1d8eCmzJgnXp5k1vPh1CF1m5q0j2aqsn0hZd5TlR9WTHOdWc4s5BAsn53UZK5QW
zMiBeoR7u5esj72faqx/+fm36UxeEqIdt0GR/nmm95fR5EcNCte0Q0PglN3GxipNBWrf2TYwel6j
S//0NCZIqPuJGNbNS2ZXn9XEU9+T4jpbwld65K9djHKYeTPSUsHXlQ4yZx9SYTkf64XOAJb1a80f
qovqZ6zFa9XjHNH/WXl4zOPmJSm6X5sGYJU69S/ioD18qBUm+ZVfl594SEj36XyepzeFJZj5HXYm
s0IECpuRnN0LFnm0mWaLwTR+RN41wsZPwDn5ck1CfBI/kee5lywxPgHYoYzovlTXPgmkF4VnoGnl
YuUWDpARIozwTb5Kb/S+VN2+FZb/POrq4hmCfFYSuCqC2UABLRFBoBnpmmGdRO1rZrh/lte8Da7c
K8u+8pd/x6z8UI+xyyd1ytRIHA5NdlJombyBbUCp/4Bb3WfKfjFZUkOjsL7GKP7Ul3kYPHdYthe4
It7CUb2kGiAuYfrnVg07VnboHJcmC2S2rP2vrOvnUrjbHjktbHZOSB5OxY88Bv4fo+xx+jL0eZxd
EtZi8UqE4yNKLCSLGBNIdt5nAQaqlHRxh668LEGJROV96Eu+XMf8kNZba0NbZfuyMDmsl6nu/JZv
qad9+d7EY+cZYMj8cV8SXYEIqpwwNxUFJSfTW2U0f0k73dXErrUdj2Y3pzrqc/otMcBGzpfR+u7D
gZUAsZqVxlVeEmAlgMl6UNGSVykDr1Ei6tG1e5CykoNAR7vuAq+O85Scymbex/iSxwvKsZdx8FEH
sM0qcsTV1aPV05uX44Wat8ZHEh2HlfTFI275DxNdxwyXRcQzUg4mfnGIItwUg87xkHmw5lLb+zcV
z7lt/dUVqml/NkuBSuNYDZ7qCTOkx3a1TyqibtDckioSDkzpHeGSqBKT9oYshDfdobSHAqthVUqy
+gT4VKxtyfTfbpFzJXE/R2nN20ritNCOc5vCGwrYoDVTeA0y2lPwjjrLe7TOieEtcKDNYPsR9Qi2
IkS+PEsTeVyB9nDL5FKZ2bAufKK35LYt84NeG6/UcEyCe37FwCB5QV2kSh8e5kO2/j3iC7oF8PXu
yqASq+P5szezVa5edavw13lq/JpteNYiFkBotzZo7J9CDIKMjbsHaetPrng0joYws2Y8ZmMqHTj8
m2pCW4Qyns+nino+UytOF62XP1jzHEZBldRbZs9cVMesab1NeEKzpqLOkJfBYglYDoRipY7+68ez
EKt1sFy5v56BKtOJmNVhbHxMbnCtW/9Dzi4oXDgIB3ykvw7JlLkGrDHn8QiN7o0lzpzPhCPE2QGR
rNaIFk8CMjndL4V2NDifbs7gIkp2pXWMItEzC4lYn7nsZpmgvzQu5pS8gCtnkxKUCLUpmaYuITtT
GXTE9Ln1Mx8HdqDJ5/zjXOCoWfAhAXXvWVrmLlG7rirWmEROk0sKY+R37FGj7N108FAOXvlnaeWz
N2H6ldBRnd68aJE6EX+O5g8X2doV2mfvWH8d+qXaYrY2pbMfrTRY62PbVYJ1bpP1aC0hBqXkRrla
TcM8ib1hgUsxa1D0bCSw/PpPeuesrGDieR6onhQezyXW16smilUaaCQ6O/dJgMcvzM/YIJe0Ci/C
t69CV+920zZAPNVPkBkomaDTpBjqUw+1a8OQ10u1tylA1Sdw53l99T7YCRzWUW184f0buOOrFI38
mPm8dzgl8FvqLBm4DlnDvRLnbZOMqqCYL0ByVBwlOtQ7/SKsbI+o4exwIywYxODUqy9iMNHaeVAF
zTo5FRTFiCZQNRbMow1Hlhu3jth2CTr5HgXmuh54C7SUodLArCdTFUsTau0I3PiyLnPanDp4CQLF
hwXknKgV+5ZzO4omfkEA/ulUFBIW4+156UbQsSw2o3KNVc6M0eYJ5m6IvrUh/4lZ98GOi56j56SP
eYCmUntHKdgvVDyEX7C0WTTl68q12pswRjhlDfRtCdfftTIy6nnMNYzTsP+tHdI6lvu1OGQOAQmF
Bx4BRUJVl+mzHd+bif4Z8Lh7tUj4YZg3zWDf9IJKlYXbaL3ptLrrbiCE0hJ5sg4SZgChBhhFEPyD
T1rFC7Lc4idqSybgosKjzEjNl6CvrF40226qNJDYHZ+q32waB9ambjInqWbYto/CeJ0MiHWbPEhW
M7sS21XPWVW7wEC68GILxcpQktkISh9T/ygcHrL2LicWVqiiNoVnVvsCpVVTGqj1wuJpyCjOQ9/1
N7XhTVcttVLwj88IudlXGtROtUPOV+lxDhWO2E5OubUcRj6xi4EkfUp0T6zi0mxXU4O7G6wcM5Mp
0vZNdIMnEAPnBUjv82vI5l9o98y/zt7U6sdYal+taNqVLeY3N1P81TjhgzyEmau/+l1XrE3PfHSa
xTyfOg71CjGh+HZXZWLaCxWGXFNJ9M6w9Ue3evh9pn+rJgGnnQbFeujkIKxUXb20vXqFOPqmQrB8
iQo+U3n2cxJyDUWKlBkDZsIv4kC7cOmKUOFZ+9gJeCtyNSxBG78RM7vGEXBIR++OxxyYBtNohTKw
8mIMoOgeRpbtg5H3G3dA24Femcw9irwVOLMjHsOdwZyyL5Eg201prQx+w2o6QP+twp/UME7GoLAR
hNOdR/6MHGGhl8Ob5zOd1uZUXINMRtoxqNSYWTQEfXqmH9CnPsJRpyKuofTqQ7kEslmuypKqQA2M
sfo/j4TpCD2XJUS2ZekDpDTik6uEYEAjjX9aoQyOsJaEn248KmEd8GgyQY40MlfYBDWm/Cgb0tNc
yA3oKXi5R8N/JJ3mv+X9jI8zG7RtGie06sFuzNqaOlRceevG8I69Q0lmVekhsUzmMEG+bZ38NdTG
T5s635qQ08ArYgYRf+cxukXhAY8PbXTTxnsltdceqoHK9BcxTd+4y4au+i7LBsRpMLFenT3PfnrW
DXkMgFHQ6CefzEYzth4tg2AoF+N3meJGbeEHzkqRzt83xmKYxEdiRqz1zP4H5eJukvnOV95zafYQ
AEP47Hmur4ORXVLakZqF5+5ztLmgsH2SGihA0ykLyWm17wyD6jNgfUmrnCEx00D2EXPOpDnlvOs1
zGmqK7+mwJ1gE0IylxQqOb326FNyoNLjMMgw+lJlP4aEsScc6rUFWBw6vvU8BdzWoTVtGWTOuGuV
sx5oj3GTri4Wajb8DYCUchEYy84p/qFcJVBpYK5ce/E30EXcOO4dp2ZBlHp2HvvgyHdGBQZuba0m
EB4OFvlFNdgf89CX226PDeg8pPz8wPXhExym1AMHPlr/ZCFf69p9NrP5+y6tF9HTo/h6fR7HE0/S
3BlIaylaTipjnkYb2SOU7Zf1iETzPnoRN73HAabL8EMNmGx83/6NW/YujuWu3shFgqRK+h+1Z/pr
ACnADUoPM1ivIZ/zGLZnV+GJAun1ZOpo9fiamWYQS7XMLrXOnJSJ97SfBuNVdN6a1J5dqRffXucg
VdDS06T/Mq2nunBafxWRwdGD0x6n8N2b5AY/1y3p6h87pqLCKV1CdN81StySABsaFpYXol5IYKqR
VRnkvS08rLGc5OJIqlwid4PyLkz0WUL5tVgw5Xwv3Yl86/ivyow35ZF8QDzSbxJ4QBDpCH0yu5kr
cxklW3bdSOEIappVmsDlkhuQG+wWkGwJ/LrAQVh4MtrXIBta5PIZ9hutNr6a3jjW2odXtmQ3hCkG
5mIiy6bclhkG3qTYmWH/IEb3IBIWVNHSFvKf9PBb1vU5q7kJuvg1CKRDs/ympYgMy8A6imDY0mXh
6xrweJtiuE+kvQFzYoitS2ZiqL/67sMvV6j+rkCIaASKdRqV3/6YXGLPOIQSl3FoEAo6mkvXIGYR
59eVbfZa0+CThWXXro08eO95fW2vuzMs2o3Tp45rXyKlMS3G5KYjSSPRfmCczQNKvPK9c61Cyvyp
BY2gpTfa5t9WqyaUosaVl4KPaoR6UAz+OU7+6VG262NkpkzTuXcqHZtGuMmm7Df4P+pNwNses5FK
RBJKYjXlbezTlQu2lXETQPkpAiLcYf/oKM1a+MVTIjAihJwROsAxDcpcZJ9q0kc5w76t6VjZ3TKI
6z+rxFVZ5gwENLOcFZXcR8TI4qhpGHHBIUwNXr4uNfewoaN1UEwvOs+K3dv9hjZyTzI1Wt0J46tr
ojnpNBgEQ7ftB2ixkQDlg4dimytysRC9nyYEDjIav03gvKQKsOGIYolICeD6wIjbrsh76rB4hqn9
MZtXWh2vFolyv1ZYcSYbE5bb+qcMIXNqcfU0VKO7l+ZrrMkv3ZSvSW19JWUfrlFuSt1KNiBvgRlS
oNd2DPxhZLwGUWkforhbkTNxcOL4twE8riEVUKAkZnzXp2dJCw4Mvm4Uu7rkR26y8ITxB9lde54y
fMyF2b5EQ/c1JGN99LvynAUxiOkyRFKUszEi3pBBYijcGFOC5qHFmIdmBBGGPhN9S0JuMTYl5k9A
3tZNn0kZFs5YLnvpez+OmR1byDpWgg2vKVCaScBvzFiW/AmUxNK7+TobHVJwCFhb+rYBsmWEMBn2
nO7deG86nLRN7D0FrCUOeW9sElmrbVdhQImbNzSm7qbvGHsDpYkYdPy4eCm4yCtjJSk0WUUzL7VE
Qd/C9A4XKIBRnFQgXbuT66TWapTPUwlEICrEaxMxQZwsC+IKXbRt0yeZj3weHdgJ9sbE4h8UxEZN
Aptz02ovgVlMKz+dGKr56AJGRiYAzT6Tvod2W+1giXQQuQNtL5B4ydpGgJ5tZShueVL+G41mN4JE
YH9bOGCFDctGOIREQ+KqNxxAz+TUV+7cFo9+saINDQT75Aj07zLOghuZC69FM1upsVSuBh9caPVV
pZnJ6sf+a7ETiLTnC55QhtbVTyKT377zkPO74b7UHW8R+2ecb0iIRrxUfdA8+cGHXVUnh/zhquA8
tSlyl4jEPoQ7QXPUmQUzOqcM4NyMmESaAAHwRb5oRzxK4aPQXqNguNkJe8lulGtRkk4GD9WZ6/vV
Mh79bOWjuUDfxYuI+OqYdAN/feA8lVMAKc89hpSiS4y+LpJTn1a1Cl4K2351M5QnjDH+SJNZhgyN
A85vS843YKD9GAFvFMgqtjhO8R2JGomq43WLnV0WL1WM/C7w9XZto1wLVfLZRN1JMzhzyhRuWWqi
fkaLwHitvwxMEfDqQYLSY3qPGPpeYvrPBIlx6HDHQk6BYGrrt9rR/+lN8RJiR38SJiSCoQrOHeZd
CQQf2YNfA0ip/kUieRTOBw/72Zt/IfbnG7oVOnfAAmn95jL6RXBDGpwSWFizZmRzjWurdN4Hhvdz
e4Z9B61VBKlfmwJwNLKgM5F8iG0VbIqBy0QXT7FgHIzjFCqpRfYbth2Rdt6SuCK56WBosHqaVQVP
BpSCRe7BiJOAFyy06bKsb3k4FKvy3thjtkvDygKF7O6agGzRURQ3uJFkZ/X4BSK+hQ6JyDoeSZix
h+qYM/weekbuWspApkKvAHi43ztTwCZef2a5PoLbnpDxMcHpmVoIzVz3QZmttNK60Gm8NwooBiGb
+QaGpO6UVPPJFdrIhM3dPzOp+0tzNC/peGwITR0Jr2R6gGQ5YcziyIfZ422Nqid+6i+m+PjRbWYP
AI9ZBmYNAbYuZvaCEzOxNBMThvNVd/YP9KQ3Qj2T86iQTkP6sBv90Bgk8LiuiT8gmLGaDJA061yO
3AjUeQ2hMtGHh97FIQx1ifyC3Fdm+kb+rMOzW41J8RW6vE1thXYszwnhHMZ0S7ogIICC9kozzGXj
/4VlvNOHMV9jH6c5QgSI5sqBRUzzYzCvFSinF7bD9i3sid9j+KuJBhPZiB2P+e1aKHbzgsF1CjOX
RgEvJUlz1rLI46tKaQJta/zXkE+9jNli9ALkSZ0SXlckMZkIkvBUlwhuEpW2Y9svU5yAdFl9+6Tj
gKOK5ZaLLXPTkrKFcw9UjDOv1lC9fBgDqbuz0daLUTCysiQYG50kCqO+d7bWwGePfyHMwUCXtZYg
WvZwbbYXEplTJGcuIgMk51nYXg309jWH7vJ/blWaVkiK1QcInn/mCF5mxH9kUL+MduqyEJ22jcJ2
n6Tmtpoy4x3J5szYzaUQR0OjASgV3xbS0ld8CC8Gm8Nr0KKOymexKAkn3jrsHHmwQzTPNuoNl4CA
dDLFzdHMhm0puQxxCGjAHzX55rTqdTBgGKiMuw62GTvCevoIB5KTShbnc9MWA8IZgxXwlTXdQYep
NKh5gUGe8OLb6U9ltyfZYBeJc/KJFcQ/D94vZkW4NZQFjNwBVgO2wQ0LwBYSWkmKLQ5YXBsBYzzT
yxHxN1cyKxADiHcjnGOYAoa27DreElRvrkTxPAkeHWS9jwCqBpMK+ogWfehUDnuOIAmIanql61sG
TfFDVliw4aq014KncwGXr0Rgwvr20Cncq6zlPHNAto7PlEAEponWE4aQdqW87M2X7Iy12nrVtDnq
zoTRAhDqJ9TbU6dVYu83VNSlAwIWoMu5QS5s6Ca8j7DbBaa1QzggqcCKm9Dsc+N2x9JDA1wx3g9q
/blo44vtwrce6HzbPAY21Ob/3C64Vrn5xkJvHbiRXHZp/aG3HxKPvdnwMhRJfe6h4xCtFtqLRGO5
HBVptaBwU4Rzx7+41LnQyu9eZAS7OGzm8ecimnO+EkLDsb3E/zLNWmcmtwTCPZfSpt9Xa7vgkYkK
9zaq/DPuIcMp9rSoYXmQin586lz3qQfoYUb9IelMjjgGcakDn64B02U76OazyXiN5zz4UQOFFFTZ
hR7hWKl/RVdu8+hSATFZEph20CyasJFp4TyioTL3vnP4vKzRMdQrRrqOY/9g608gOxMKOo4s9Bx0
qMRgfxd2/2mK+ErcZUTByqVQNwhpuk7DJkErixPet2qeq5cu6R5D0D1Bd0SH4GAe6pv3LmlutQg/
evBEuDSyjYu11Al1Yy0JfGtgimg2+FfGBl+GMEFTMGC0K9PGoeudtSpbAYzkvg3qbiXCYpvlnCOl
Z74aAJa1jtSRhpUhSANjplAx6Bu45tea7KhaEBUsWWJn69SotgK5PM4xdrom6ZNOFd7NX8ulzVck
dnGwgUJM59ShCM9sjsPSdIChWBy1KmCxwRM32WiICsLJlkbA8q/BUzzSX6MuRWrCYKnypgdhzLBd
mbw2pl7vPcDTImZfo2wfeJRXPReibgAr9cVdxjfwEfvcaY5m6vUrGmxgmtL7g773VnaMkrWA3V4y
S2SR8bMO5FlauxLMdCSMe2CCPWvUdhLcwlRAwxqhj9q1kT/s4I6tRKrYwRYsWapU3bzQfXcu0vPv
w2iTIuKD2sz1p1ZvDhqCx5fMFlse23LlYNpcYr4HH498O5XRTxHAqKitXcjqZ6k3lEqTJBezjcXG
yEz8nibTuEJLDqaovLvdo8iR1qxELfHb4aUTurZHetHY8x7VAEqa1/SnhuduFIU5flOklQofpqFY
VlUWNgot1A9GU6yNunI2BsF4+JZ1opGA5VnWK7lR/aqOelDfhniyjKTeqJLMFQOPNm5AhRynwIj4
ZHJddUURXzj+1/NE0Rzst1hv2mtbD//gg/zS/7fcN8lbMEJQCoLqRCxlLjLcBKE5rboCsoOnebwS
psOitg2pFWzwmFNdbW0XZWcQmRfV+VA7+M8tM303o1x9xGqYn2Jn63H3br2qrK6R3a6zMTg000vo
En6ncBys49CICeCKqJAr0vMqETOFcCuTs5rRMoXyT4/r6QSEyW5ZyQV5k201Dbp3HuR/sWFsO/at
b2Y93vQaC7aOImRp4yJHbOMSL+AlivCYjZ9BUhujjEkfIo+DI47/MXYeyc0sSZ6/yrO3nqxOLca6
akFCEaDW4CaNJIjUWkZeZ44yF5tfBEt0tfViFu/ZRxJIGRHu4f4X3tTa+yj37qwZOE+X1jAMhHON
JtRqFJnBUswehu52apjuvq7c9ygz2ZE5xUZzimLTmO33QpX6EEFiP6h/YXVErLNoKyAkT27PqSm1
4uVMPTZFUsltr0J6KGY84GYe+tjPgqgZCm8/OORu1PR3fhRfCx2RtVlvjZVGTQFoMIJXQGfd9dAH
NB0b7ymJqFkPphMQ/JKtG2/YDNNW8RGEcOrm2c27YjUV2XJFxfRB010mgm+sBYALHa84uq1i2brD
cgDI6+D+vP3zj//423/+x/f8v6Of6r7KRVSV3d/+k5+/qxpvjyju/9uPf7v9HPufRn3nn5/592/8
7eZp8/zfPyDP8c/Pc8y/n3P12X/+2w/rEik/8TD8tOLxB4GFXh2bq5Of/P/94x8/6ijPEOD++ufn
qUhYwbq+Tb77P//+p6vTX/80A9801AP4vX95hr//+faz4JtP//f/VH/cfw559T987eez6//6J9TQ
vxiuYZh+EHi+bnqW/ecf04/6k2PxJz0AW4YJfOB4uvXnH2XV9jFfM4K/eIHhOIGJe7wLr9v8848O
sQn5N9P5i4kcrkWJ0TRN13GtP//xEP7tFf3rlf1RDsV9lZR999c/gz//qH9fpLxHF8H/wEP6xPZt
7tbVXZ+/f38+JmXEh43/5Y1om3K6aMXsQ61YwFtuwbtcGmmw93IDpI1Hw1Ynxt0mtZ/8jph/GzD/
9ezyJP/DBdi6aVmOBYFdt3lA//UCCgFXe0Zsb4XdpLUepjwCKlIXsGWgb9UB205Hs5Au9yMBzxXF
i3HMQbFow4OGJnE9Ib0WgrwtUVfd6IAML0MfbJ9hGP0aec4ESYzsNcQN/tLsjXblxlq3qpQ5C9WU
MpYMRXCEW9P1xrVpONT9G7xS0PxFOkLzt8WUYX4xGIfcfp/0ItjWDh4xhTlsUNgA9jjU6Ez1SHXi
/AgMaEyrQ2F1UD/diLJw5UbrPo1ecjAy28IZu1Ugv9AmWnrQEIa+QO5l2WQiqu+aTseeBoo2NBak
3MUy4zXh7cEQPWkNUg+J3luPwtNpIo3YFgHkfdSABdxiPD/skSiP8JDOypu47e6EjyiRk1biIUjR
YBumSb9ucB/ZAwgXO1cHMRCleNwW0BgoNoT2N0ozg4lVRo/FWajbtJm7tTMUw7VTe91qCFBv8Ztv
gc3UB1vnfeTow6qvQmdjgUh9mxvKOwiztWBdu3G36LSDesxqYlL69wHLGrriXrGudRiwdji0hzps
61072gYr1wRRwQrWuOYl++xzcYfpwx+WdkvJk1dgGKABOAqF6K3rJnizLGN9QI0JMiglPkZV+yai
dNxPGfGxLVoXGyyoNWnnsOdKvOw+y8LgMMco1/v28JMnHpt+HQhxJaIrfU6aY2VqgBWjVFxjFhce
KkTJLgxEpDXkDt7DOKn2dTFnK0eExzEX8Q39CPfWMn+CMM2PKEcbtHxRfoHxY2k8ETZsLd0az2HT
Pdkby5a99hQwg1MHL5CgUeVzdPqq/dxfAWdpO9fadKFdfwBF4dUXGd40CzYwNQoHYVywO81Jk7SS
C8KFdursbmMslX+nif6pq21CsN2KfTOX9Zs9AI6P0TQOQJdMUFqeWopfM1C2t8mHU+LZLc4S6kfX
L1YoBGyKMHM3eRkXLw65LjJ4VbMVk56/hLM/bUxyGVBsw2dX1vozAsMVJ2oC8rBpeR6jubolbPuo
BUKxLWlgeG2IqSP4hCEsNlZMrzmsYBHlfWzsUh/IAFZ0z02Q4vTnxeZ1k07dmyXackNUjL3wWbAq
IbBg3bhYnLa6+SgqZhzOcReRRzdtdNhlUccJ90ODp8vcyVoZlgvO7J7zCDoolS64wRH5CvTKvRc0
t5EYIL1pYDAEYpZWeafOzoDB10C2qkwTwbcIueAh2Rjah1s5+YEUywQq07RbGnqw+yfYt2MCTC2s
N7SnqP5RxmhLI96E2PteTAIiDN0qZ2U0OXsXf6J2oncYOA/xSlRE/irDoxBLaDitfh9f2tqQvCC9
dtYnk0x2LqGuLtRbWwHK2KYu1uFvdlkmg5ShzKkbLdVdZG4NcrSVZcGyjQwL0cUKdpxRZ/tq8MOH
0jzX+iIOmNp+jcy/x8E4UkFlh1bUhrkLCxM/cfk/J0XYAOGaQ5v6SKOagrq0X6B4X6P6RcFNexaj
9oku87bNYJaneU3VrBFkFiHS0aV720Eirs1oi+sfm5AaqhwYKH/75Jlo4hJskGDKEGyvFkAPSVhd
mSlrRdRHUsjTyy+Da3dJw01NqRu5Mc+4lq2IUA8v2iCFqDssrNpYX7ELtd4Mdv63eku3wxYkhVPb
BNsCSapN14tnNEzDLU5yEE+X5oDnzIjKcrFs6PNql1igsAewyLe5/WILDRnJDC2AbTVZznooEFXS
Z8yTvTYqNjTbo+0o1/ZyQMkFoc1258XGdDnb7TVkLtpdZoSP5sRuJyjod9M5oIKLMYprQqppy0GX
yu/6NnTcK+g+5VWOHOMuiZmFsSlgzLSaTT0hFuu0snYC0pJXaTZiEmikV5mbIXWJ6UHohMgRS2lj
s70yeu+u6eu3IkEVvJ+DbebPEEnkZm4Zu42GHdWFC27NpbZGWZYgMmN63Yz1uA1LWXvq3Gf/Eg3L
ct+PIcum1FYxsKRCARGqWdHaYlcZz73ewg8YddrzoMouPVqCdRZl24WEBMhKe0+n2YYDn3N8qXwU
JjS5wuRncQKxGRcmrCZ2Wl69+HUwAFkrs80i9CMpMEXjGQnGpqEdg6hqhqQ8tTikqzXqwksWTBt7
ILTWLrIRLVYegA1t6rpLAegpoZhqZnmxbghDVuODL3PpOKVG+qAPRrODlgBPqGIgqIicLvNH5dNg
iRH4s4kIqwbIcKzNT4FVAauHp7CubTHfEyTre9yv8su5rjbFWNZ7KqURrMs+umcgtwY82qQKxT6Z
gdvTfkdICnV6A/jICEQe8XdjVeMOCuwD3e+6qDv4sqhOAxm0TOMaJPBbnNWPQYY8CjpwFzWAgAZF
CvSIGdd5o9PXTSw0hbIJ2UpKPBAKYQVk8q+2+aALvXitzfCs4fZ0laaxs87dGny0xBCFxc62KzY6
NCDV4ZpZ6/e61h21MEUvvUdkmNgzMKZ9Hp+uPU0BfAhQoKFnfucx+0ttpoMMnxFpVJ+dXIRJ7/KI
xuN9kr56CT7XPR2GphKnpg5/rMJeG9qE9+F8NkbtGzuKvSnY8c58n1ZaGJ2pekneQI8QyFeLhMJF
HZuHKR/xguHmS0E/5Pew4uTTRdK0TxpdX8PUvznFg9/zWwQV8Vd8MTNxqnyMGTIuYLS4tiIhiJrT
TRFZKP2x5MmrLoL4FEBaRQhGI1cxb4YA+xYHzbrEmM4YayWAJbFX0XR20EiEpIkAiNTTm8fR7cuJ
cVyXkA73wkl0yKL6HhOIHxcZRmpVXLDkvTcmGtk9B2orc7tE/k4dHjkiqlS+ODfs66hrl5g/IQvm
bMKcP9AyeYU2eUL9FzG+mnbCMRDad9+0P5GzvPGod5Vr7aweqhsapCfkp195cgQq/bTozisP5Pcq
Z9/eaEOEiDJHtQxQ4pXNpejOsdYCMG7cqBiS01Qmh9HCHrbUbsb7Ga4kvKav3uaZuOJg6Oa2mbkn
2JB4uxS7asAhEjFqZFO4+KBrbiZA0Hm8nEuLhxTUy1mkxaGPup38t8d/8aS/pC7K5QHHAQEP8MfY
yG+4MddjzXwNqxEqQ5846MQXBjQxHTXp3NcPDjQX3CaSE0qiAOdfUzf6GRNuRX6IRgUbDzpUBcc1
WA/zDpV39J8utLB/MhJ6yDGJd2g7d/poQMjOOaY4z4u8zpLcPOIVtW50B/OSh5OhNDawORGNdQ1k
dy2c8ezkfNaNUDzAOCesxlMB2f+Cktg516DXLUu1sczlXr119ZiinFsqmuKqjPUdvb87DXGQxaSl
qQv7pJc/4Dc+Ex8Jmd59DDtCm1nxjcjlFkIM5+pEu6+FfZPBSfPd/N1eGL5zo23twKOSyJtE9f4L
KBlfBPQ6Ltq9K2+/X8QZOhkjHEpVzHIun2+i8ZeolYMZSxwnuVMPHCgD2PER2BVYgKtqLPflzA+j
za89eb9BH6+xd73uR47TlNNZWMPn0HxXyXSOgOtF7UC6Zp5CjRGg7hobhY9gOqjnaNfLqYvrq1C4
V61URvIhOWGG9KIekoOez8VUa/uxSLbqrmspv8OwO0Otv9cgEsshU0hl6SmZ3t3wySaNg2eX7Oyo
OKi3imMyg6FOTqUVELOqe7Ca73V8JJCfphSZpmq5yRuaVcB4YEXXP82ZtRBXDA8N/XC5s21gYXBw
TurQEWKnGkqGAWyXC3mPw3Ll28tn0DNW6LpcdF6xqXQTShKqe8I4y8/YABVrzEYHGupD92PaPBqt
/JpJ4t38FtBnHN9mqSxlll/oM517TT8lA3S7YDjI9Uavq5+hDH+mRa6f9g7DmePCJk7jEli6SjnM
LFM/oQISX5Rxs6mwKMqSZF037pc+m+e0Mk4epc9RJPdqgYwjKpZuc1tpDDbabAfbx1BQTlKMfKSE
dMIRb8dposPnocEZojXJqx4pkZcPZFqQ3fDJhnCI+/vUrn02mvRF+J9mzSgo3blyKmL0xqohh/NS
Vkejune17hyOw0dszmd3iJ7RXfgMcZwbLPd2bp9wgP+c9RGOCWhSJ71N9ACmJNton5dszAN9O+95
FM4P3tSsAon9viDBYCwMb11jgRujiRadH+GIlR2SaD7J0R/6H8JYXjCGPMlT5yHuczW1toDjajWC
JODjGHL0mIapfEGL5kNd8VT1vNrbxPY+BQgELakP+ECeZ6Z5ZZXb2NJutQLM21RJRGLnEauaXZwT
qWXYoYh8GjBaNmU4GcfXvP8cR8aU2/qX6Rg/QpE+NRnj0oNyNxvTwyIXTGcgRraVfTQidoYWKgGz
uCp8/wp0Oi8mMh5RtWP15G2zrvJlziRshsSUuNtWxFdy/Fi69t0J74h2IhLVYJVZn/OedgiGZJ6K
N3JFlG+i1WDLkQkzuCytu5r9AoFgTjTELd1M/UaOworHyZm1V8tBVybCjM3wduraWgc5PYw/jnUF
vhUJ5rjYeykiWXWOB3W0nyJrU/lcnJxn8sIam6ZPgRED52OgneTvZbBvoitjMD5DGnWjmdzIAT1a
8kEstJo8MZ8npOInP76bQZ1x65TwAcizCYNSzkPQRfAYLFIbnr/V8kEVs3YW4643exaB5LIXGAd4
DA/1thsHWcTxgjwVrGe0wQL628gYEq1LexVvy14PN/ArD2pikI5zTCaw+inWk0M/JhvhhU+5W9BF
6s/IlBOlJAjFb3eNHx3VmJeDTY4UwXBo4+J99rhVtzsbWXBAK2VbdFy41ZGj+IbJ2/kZbVkskvNH
fi3EFV7zxRsaIqfQDcGE25elCZDJ1LatNT5dNwMUwYir1tSiKiZ1Ni15iIPyKcCg8Pf5qCRsKU69
M7+WwXiWoy7quaXOC559ckHRcwcwxjzMReXotn9vBJtc1AiGQPs2GnIT+GFf5etEVYlC13R2YtaD
uAs/s2A7JSQ11TBvrdo5qOcorxmxZs4RzZ/sVUaTdpqaUS0Jj2l5W5E7Vz2AItZs9Y0x//vzpUxE
NlRVeyGcndsjCTC+/Os1qFNZGGtclDqdSeKTetSZfJQmxcGLqozuzQwaa5TvJxe1XRkqTGteS2ml
qc2/Bpkn8V8zO1dzIHaR4FHIRyBf11Jmr1QV1PNXl+uE4jT6xh4syrbXTKjZjBo61xf4ZGYEQ6wc
bYjC8onJd9Z5BssN+/Ox4KLl6umPZ8x2TqFOyh7397NhnKlCyHcgB87vjcmpCJj/jC0i00z+2m6+
NRwrEGXxdJaf4HWy56+yZmGT86bqls9pqV9M5GkmGd/ZPx5l/ufUxiXN6r00lFRzw5cLRM/sUXkt
HYJt7ZqHRgVUzlMQ8KkGc+1+gdn39Oi7aH9MOf530WmwiIRoHp3QKmap0LF8GPIb2qhXGgNFjgFW
Z1LifP6Eva7epDQTSbAhkYv92ATfUVc9uzHvSa6wdc10zqXiafzGxoIGT8rFCblFYIP1mFB7kHks
mpcrK96GRn6TJ+Gx9z4oQr/Je3Bq56cQcs0f5k/L2MpHlpvpj5qfSxbeDCMJdrecAIJfUlR+lv/G
epdFxGTVTXqIut31Py9OhY/Km9EnhMEtw4daSdQj09BpbtlGy92CpYdgmabdx+zzQPCHPyWA2jAj
JGkMnFMVW68IkYCqSH/TDkeDeS3zWEy6QEac5NIrX05TMTzDlGUrYIQjY/ucG8wrNXZiI/j2rXYH
LxZuIVc82EINyMDuDoaRrIRMKmKiIinIe7rcYLZxRon+XU9fQpvhE8/iJCJxDoR10jSEobD3BYjM
urM8laylIMNkUBEno24+JGBeiJNVQJqTW4IotA5xMWzUg6z66WTaciu2XRjnZhS8yF+prKCfPHxs
qCnI1FN9WrQPml2/eTZ3It/HFIk1S9LNJMd0MjMO0FpgE0CFiQbSfcu4H+Sf1MBPsuEp172j3mjf
oy7WfZTciZx2fCOV3YwUdHmDfiypvMoDK2u5BQy4UslrO4hzZ85oRd8laXZS2W3ibDUA+wWHW5gm
WBduzdDbJWl7HQTdCq+EVYKAu2cQ6l/c2vxWdx+G/Zkt6X6C1wk94RzK5T53vaMz33VOdONllHTk
thC2yRkhfSL0vDx3/Sqk1Q50AyOaqOKNyuOUzEzQRFCN2rvAYXi7CDzrQ39DQkN51acpb+1Klz1W
DD2eoUyh6fz7IOWcCYYKsQEs/gQyOtGE5DTR0RtdkvfuJcxvVeY3VPVdP5WbST5dM49O6llq1IHy
Urx61H/d9GOJCSW4ZPMS5PqWJbDukvBZa3hFcrW2U1iwCB8VLXleyKBRm/IkHM41fJ8MM5EAhUF1
2y07F2HNb+oHtoQPZoAlPfloNN3NyNBWdvKlQrWKXHIlNS33ySHpV0u5Rdt6mtt9AR6F4hVj2zXN
L7DnL3Ruf1cpdeRE0lNVVgo8fkKdwEnC799npG5jmHdjAMpYvh11C918WGYEaIbix5hhh07OCsYu
hx/7p3paIfErV2OZ4qAwTJQB9wde/SCy6dQxeEq/ujesmt37qPI5FaIcSPH0XG5dGbtkQPhdxCFD
0kC7l4u5NXivsETUIal4b+DnHpBtO6lgrjvhsw1ht7QRYUDRFBW4H7lgy61KOHY3cdjx1KuPXL+F
78OGq2dDPZjEwBwRcWjs1+kUgRbbhr72LS9UncaKbQrP0wPR9UcU9mMpYxDj05rvZDz/DYCZeQoC
7n6GX9R+qrW77utNGjXX/8hDphCNV61Zq/zJpwliuuZGvbnfZBKdSteM7hBJYFk2pudshCqcsTfn
lfolekHs8UaWIJXspjLJLaP+w81wgRzfnRSIGio18mST3HjLDL2JqXc6+r1Kt7QZPRFKW08znEr1
ymWSx+KFV6H2CAL/O4iajW160u/4HJK090VzMNxw3c7FTYwPk1W0P8Iuj5kpTi7uZXIHpWoaYevc
N5gAoBuPNKF1reoncglWm7W+fUjQA5IvQRYvMBJlKWRQY3R3aQ3unYbu0jKcVSRSGwKVgUc3heeR
68gakooO9YJ2Jjpl2qyySyZ35QayePS6dNl38aIeay5jdB7ynagmN3V9rEvjjS7FS5v2Rq0epT68
qCADIZs4AARWdB8yQCzJqi6Hp9+yC1rPS/8ud9K5DHlu7e+DAVWD1v8ZKafnWBj3DG9b5hey1lIm
/hUa/Mg/irMqs8i/euF0cCzkJCUEOu3LQ2m661JOJzwewFVyfrnR9IZ8E5X6lVpeQNUfK+Dh/L6h
E8osGB9HUKz/2IH6TXKKwvh9Lj9sWaYKWVIKzzhjBHJHs3ylqi44U5zgMu5Mf74aZHlj6FBnBu4s
v9EV3nUvxhuRoUsjFzE5HTEtJpFNb1Sgc0PSc5U0QAeCOUIeJZMHPzZXyEs++mnyxfrVY7nMrnU4
q1RHPVuoZWh4FTe/u4M+u41wMVdjTSVPBVJKaV7chvTPevA5aUaVJlgSdvztuIUkD8Kf9T1vnS/P
qB/c1FvboX5Xg02XD4zi66lYyHuHxdjlQF5VwQ/vkp8wqn5o0bEyyYrIBMcQ46SgsW/VJlkNH9+c
7ky0o9Xs8WR2no4oStvsKmV25Dt80c554FZS3DuwN9TFqYPKe6R9DVul3bmW/zt51CCTOyiZX6RY
ybhG/KzWkqElJTT75K4r8kubIK/2WjIaySyqjuNVJ7AQH/DWMI9qC5nl4hTKD3iN9xPfBRbbrfg0
VMG73P2VtJXRHHmQJ4PsfRsjVqbqffP0SHA8UwLnPuzw0ZiAIJb1VYAtp6bKnyXlT0EbGqfK1yZ5
sObgw6jIOFAfZg7GA2uBjQQt16uWQvUvNWfHa61d+bpNiOaT6ld5QK3FafInHS55WSznFHlwII8z
fu/RCvU2BHx7Er55IEg4e0p2VFpN4+w91Xb0I2unSVH/yEJMGcV3PRRPlMHvesi8Q8j0GMiI0OI7
yShf0BQjA8w8eiiERDkXeP6nQguBppU2ijPPavJaLmmt2T2pqa9edTG4xwkEvEaOxjZEkjK53cFb
ruqpQVKL1w7e5gXOEpVpPPc8d3hcAjrLZQXb4e+pPaXkVqOQZNXbwtQB0oBh5hHLREiwh3SdabVY
0Z167iN6mkiaMW7Um1RhqNLO0SIvcZfO02dkihdVRm3oSJoUNXUDcphkTpH9y0qfOg7Gqa+B86Xb
XKFKvzAGZYNjYt6sRw+qbOctxRf10UZ3Pv3xESEUMi1xwvrgLAeMJthfgW6Om70rFzaDLKwdJByX
HAZF1WeXkCq/IJe6oCQnToxbgOArmuUbYdh7+Xve4jku8i/1ReyYAP2+q1VJd6LHuJ9eEII9g7OU
T0FWMTz8rG3fgrZCCU7GUTlNIy4cEOXrFLtXpun9Jm8dBmd2GT2qKTbr9Um34KJxnTJ7jrzoUW2k
3KjcL7q/q9P5rWF10Znoaezt5fHd0DjXsl7dDtGp7WA+eO9944MJM7aqhCsLxaNMrtKKsO7WxccQ
ohE5rzHJha7HYFWD2Zr4SAUesS/nN1AJXLSsqzsZO0xwqrEui+zudE4cAW0a3R35ESNxjnLbFy5o
53rGW2UH31VfwSvJDqipkqfLOkKls5T5a/WLsLZPCCP/FnSxFrwsJvMxrU0qUjY6PjWZvX2Cmvvo
ABuX9VM1Y/3m0u1xvRtIWOS0VDOvmIfLMntJbf+6xFpZ1XflfJIhZgzGFy9FF6lz97YPY3rceJP+
JZNXoSdfqvaDLCLum8VOHfE33ZGJD/KQVHudrV0OlIZuTYPa3KL9qJ6A34SfM2ixcNlZGaUvQH5F
aiKFxbOQg6goghtAN5vEmx6NkfxIPoN2KN/T4FlO10Us57Fh6gk/fLfSxx7uIXh7vt2M8mklyc40
e3rOBuVSqlDsjNSoXRb4nd+R4z0JbLrt1gSdx+qbtvWxRwqxKvhFKkXPFzmVocsh7ri8y1RNVfbs
SH9EHUpVi+g7MCmx4vFE82ZhK720E6R4LoFaNNw/WFDT+KH6YP+KEoXGfqFmdW7R5o/YdHh5DPM9
vulprsibUtnB0J6rsDrKkGy2al0HAurUz7NcidHH+q7kOHXwPI/QpGsMB6qtvkWYmvKs3KqoJFom
vlFtAA2GffOPEoGMEL1sf2Gf8NLCDAzpzOFC99u5G/z5pOJsFXqrRtsNmoOsHhmPn6JrZ9Qzqg3Z
uhl3RV3fzWpYSv2+HFPW4L7UBO5XbFN7app68em7xUnduKyJDVH27vfvuazhy02YkH0y3TN3nhER
T6iNWNRGEJnH+9q+VjE0E+DfF42HnFL3G1GNUGUoWcq26g4rdrh4strq5OhluPOdSvQpSjjRcBQa
EjEVZRny7EDWpjxkhcalQ2OHC+RtDjoAbqziFy5YftEb+q9m3sjrt2vW7skLfvSp+jSy59G1j7Ae
tYCFxJw4sQeDv/nRMkaf24qXzn9X/+5m7q1tJUux7/aBv6xz6vGpaXzKAY0kDfYX6y7eGQfwvx8q
vsjoK/+IJt+PBvHCyfRnuXTKbqgspvpmgO6Vt5ZW9/JA4WR95Yz+dCjeRP0YdxSBWX1/V1O+oy3e
lZumW70zDlqKWlsxP8nvyaUXrMxq1udblT2oLEd0xl3Bc5FXoS5HhS/TRsy9NcGgMwFU1tLPoxQv
eSaCLJzcFlsQZkf5Lc+meGvT0gccqhX/iAeyJtUgsFhOn3K4qVx4xgiFNteDTP1lFO7tcC1MjNZy
/X28y03mnlqgdVzZeqPb6sn70i0fMg2xkFQug+QWZRX0/nFjG5MvOP9fcl7L+d2J5yg2X+Vkkb+O
x2A/YU9Hl3kT+NM+rcMnM15osPk0Ofs9+leImlwMt6lHG5O5koS4Y/BuVboxQRu8gGCXosYqL17N
hqEWq6Bs7xzVeJM4aplEQFvsfO3cRWIHHgVZIgtzXLx4uYY0nHZRg+4YoU7GTiC9snRs3eHJ8lsA
7oy/b0hkYxpeFcaYcHRWstY/p/2Tigm1rmNDFSNgR/tKrW1jFT4PELUD378uhmijfilXjVguhVkF
JMLIDrKsJmOJvGPEr09yF+eFxqePqWOc+VvcwM56wSopI55Mqbx5vklMfTUa0lWmxxR+Ovc082Ty
J5MIYfgHI1iI4jhUAeuQOy91ahk2vTF5LXwbNi+XoMYVMppHDW5+ZgY3CR05uZVz4uAnrY6pO74i
obx2QkTKmGsyiEWJf6z0G7mlWMzxRTUA5Zkdg9JycKVa7Cb7ZyxuNiLGPxr9Xq2CAiujapD2H63z
YhTObkESzyym/DqOkXEdDf07xtT61ZxCMuohGFZdX36ngxfeYE925Q4fnbnk0FCRJ/UKb1VZsYdE
LKwrBDeQaS+vRECZFWCVh2cG0v5oO+3MdH40hFvvLaPGC8kAbhTb8bZI7HQTuYZY197W1rRzwQTM
neJ+qOvXAZ2FFm0zuEZADirPe2sMiFag2B8QT3jqogmlEQjX61l0P4PuPOQZBNzFr/qHuia3RtCN
MOeRKaB2D83aqh9NS9tWIpAl/fCIovURy9k17s6Uzoz7Ar3hVTdYN34OMt3zcG0E/V+kHvlzYxzw
NvahbcLJG0cNRGGExIVeueeabPnCs/phXWT3KAoiLaHzfEA1xpBBLpDdYa6YMDmjwjj0Ng55pfHp
OQLYWBBDeiOGAPfb2WQ8lPc1beel6FUA8ts6gDZQx8iO2YvRlNcRstKbVoD79QdcmluE78zyc5yy
46QJIJW5RllCg5WRlMkXru/FetGcLwxOrlpoRj4fQl2k0y/DTjoiCf2tzhCP0Ny1DWQX7BBMBDRG
nyrjI+pa/IXbCTc01FaFgZ2F5T0NRX2em8y56Q37Nmu8dVc+dgPiJmOPmVJtsiBKjwske2C2DW8i
1t4ys3y0UYkBsASezhAY0nkoVIhKEoiHTGzs4uhAqaDC7NOv18Hoj/ZNA0he6BSLczb3CJxgvdh3
z8Vo9ZR/kblxa/HkhfAO86ZANOChDzWH/SjweT279sAGtR0wQcPSb0Xn37XJAH3OHTHtSl9BFkpC
vYupWIGamZg0fYvR1+VcOc5OZGiLsPShctDZB9cItVUQoBsLQfHBH6OjHg/BZRzB0RhQ4rRhpl/2
CAkg2omvpdyDD31+HUJopiM14ntPW8qKOlhQfrAeqQ6jk48oCQDDFu1mv4t2WKReUSNLVoUxEv0u
Mffi7rTisR7tvc5YuzC1I0xMZEJQ50eIpPsc5nlHdyXb93N6jSA8ULW02tp6b3BbCF56zmVTZs4F
9Kkt9W2B8Y/z4XsRns4D7Mt5ynBTKufbJnWv0MkatwK79bXrYWof2Quuj5DFupjaywAxAXQm+jPI
wVeWf9UgdFom4eeiR94GgSmyid4hLlEmbZFbSz1CjAY4bR92/lXJLgiqbvgZGuiLLBVqW5pHHI1R
9S5Kni3d8RiL9u0yZ2eobeijgtMFYGLDtUNuGZwHqABcngEkdoANV6y9z84Eawb782c0N1axNNFz
EhibZhj0l/SmPACcU960T3HenOqgm1Z5WPk7o50vat/fRPDkFrqVK3r5eBxOIxj06bpzZmer951x
gdRAqD94/aeuQdtHTqm6APyLEYRrMAvZr4WR85K407eLUjoWFCh0xPXGy8PVMMGFFFn4NgYR5E+c
6wfdRxS4uY9K6Fdh1wFpqk4iLyJ2gfjG2Ahz+UvMdto7jJKia404uSfRu77QFu/Q8ZLMZE1E0IOn
xVq1ES4TUfdu2ezlwwQtEjsvdhSjpetf8dx21bgdGhOZ09oBeToBszObk9NZt1Ff3XU5Lj0TdBrH
ADMxOcyVFImcrEFoxzBFtAWIhzD34NA66g33Gvr50YLSugUPzunaxl7PsRYfsqaFHWZbmEHrP6OG
bAFQFQfL5u7eyEQOvj09zuKizYgnjotGtVccAlCn63HAzyr0hhIY0MKsnvMHNC0MHJMFRPPxySuA
e/ZkTXo83nqYuIWgva80UHXkXodsaY9110RSDPIwViiFRT56ZugxvTWk0ysjcj4zQl6MTmYZQz+c
W/IQv9HWWovkJFuFqqgbWm01Yt4RW6sa35PLbEHNxvCRXossnHxNqbs217axs1GwIOfsYAbRSA1Q
x7e1KLxMMLm7sCdmkBbZB6xWr4oRJIlJKw2RdOlQE1pnXzArAJhc+hZ+v00BVLrpHHYfAgK58dCy
lb0EgEAYCfWbpU59YCkteh5R+ICeLpbGRx8DGeAiRnHZWrhl6RqT08jmTZ+UZ1HHSHyy36/HBCy1
5Ef139YS6Js4z++CeYJs2h3xh7r2ZxRiBM7QF1UffRi46KDDml4Mg6ldMvbe/SQ7Q+V3r/zZ+fCa
QVB+LordjF7n5aIX52UuoTJ0vDTdfXUrM91PqbvSEdPIohz1QhjIbOJk8Z0ECzmDAtcC3CiAz4yX
2vAJ4Px7tMDamzP6PLOAONGVLsbWQw+sO2AHZszYUGRFjUCvcdXCYL2wY4fP684uNSGf+fPPZBEq
5xm/OJjEnrDTmxxAySUGmg2ShFT1qJQhXwWFMJ0WxA7aK4T+9lQ8l40mPWuGMd2h81avmUvcfpZg
gofqZVwhYAVVF/AIZVrsmi86G2XydAp2cL6kgc0Oq+on3v3/o+7MluNGsmz7K/UDKIMDcMDxGnOQ
wTk4vsAkkcQ8OWZ8fS+o2qqVSl3Jblm/9Iss0zKpCGJwP37O3muzoIb5fJhBciOw67oNi/5DmAP5
Ibgk2+i2vco6bT0ETXlpm85rMoyAnmZxLwffhW/R2+sMGhJ7NLRt7dv1QQfOddwxZzCNnU366EFm
9d5ngd6WTnJs2QY0Dz8jqW7n8Uu3AXrAyoKpFgL/13D5KF1Y82Z0yyk9Y3AR1x2AypHQkc3ObKIX
rku19yBrwAyjbjYUAJtSfA2R+9IP1Lu2kDxYlZtsYKy0LW4XMC0rE9QShuRDWGQlj2f8rUv6kmtM
YJxy+AX4yBEl9Axi9mT49sGcFtToKJJtFPD/pXQ9CzJgEI+xQ/B052szk/eG1XQoA1DByPHUWYQ7
+5rCxtY4udvmWYNnQcQ4tTetT56hwq6bWFil47iYthZMWNZH0lIyMnlGo3gfjHmbx1W6b8qRcvpd
oUEDE8jcWY0OSaWFkvu091cOC+0mJeYIDohA0gCirQhLujR9f9UA89pBBT87ERroUo/c0tcQBtzO
6LtHbx5vqxrZC1D0Bi+ndRSAhOhoz8M2IaSEZVl8a2nmscAB91SmiJB1xBvVly4553Cqw5IrAbii
3huh99i1sNB0hHNHQtAjV3WDIqvj2SF4ExE6MxJWhTSeUnJxSIww3GwLDpM0wgpmDwwahvxQtd3U
ikFw0SJriQOhkTat6OY9+oAgeJE5/sQUQXi/E4dcwXFu6106hLddLt+gznV3lh7AEQNKzX2BYLNt
mMsQbA8XP3xoPX20vGk4uFN9V9v9zVA3EKKz1j+Z3oCPX1NPQvR/tL2SCwF7oCEF3k0PJJXuM7zm
V66h5RWui1PZdBcctTEAz/eFH1icqCr1akyY/VOfjJ7Av+7sFnOWEZx9e5pvJRevdoxXbc7Gqgvx
GcwhOSJ0w3eWT9JIZZb2NimoGVNiGbC4+depyoGRMVtzUC09fP+jhdSoh1qeUhkgbBfRBRO0+eRM
Fre0KoJ1A8wUIERRnuAbJZuamnvMpf9gVASNxmlk4z19q+Aw3zczuRb1EoQ4eI6B4gohjWX1mIIb
WD26Hg5VXL4W3WBtPQqdLU3cD/Bd5o2VI4GHd3oByu6u6tFClhiUUKc5EBtRWeFX3Zp2XmGx0tWa
8goKtC+qFQyi69lS01NIj7C3bATLBpmpc5rcCJ30jCsZlgAOavZ9oy7iUGJcNYJ4rSYvB24agWqz
wzvwYMdl15ZlvmlQgSIVdoerHKqo8Ar50Mye89AW5rWn9Qhlgn8jI6bdFgqTDVpsniphNScZzOpG
Lv62URfV18gor8cCZGUX1NGBFHTkXCHMCd9Ir7//QTQ7I/flD1+NT1WaqEOs3H6fxQBtg6APnwtc
DcZ4j1rhS2fWNabfTjzPHrbp3rOJltDqGDkGtgkPMm+Vjl/DalJrP+aMoJPmvlAc7Vy7VF+b3tiQ
0Do86gzruvsSeECjKA2xz3tDeotSsrhQZjDutImzr2B9PFJbTjDQdXyK7CDb5H5Mcl5PUW0a01uH
Q/65rkpm7co6VkQYEz2QGtfkNayUn4JkddvZ2dpd8DWI2VFlTBIebV7cusl4MRS8A7UD10Q0NLOs
Pu+3nCAGmIcz/fo86C+MxjQBoF75E6OTyOS+gCQdd6XVZEdSoI19ITm4BIbmmukz/tKIHFZzfszz
iIMssLsTM+IMdPpkn75AMLmGEzSedGAmdwN4Nxo6AfACo9Y74vciqzO2zCXpmo51ezV6DlPMNHnN
CUdDg01aE6xdcwMwALxIizCmM9qjyrPTFLndNsJEs+4/VIgu2PUAE/ULHKerCo7iQ3hDBgajGNbb
bbmJuoHzy9zZT/xVDRsYN8DrBVPVhFnigFNul9nqWU+wh5PeZZxOxveqqKb5cmbt8Hlv1t2k6FjK
VFI+RurCKcMrDWBhBTHauxk6LZfQBzyOYNtWcW97W8l5aw1ShkC2hFBVI6VnBpkv3iXpM8HMN2Nn
0KkadX8clHNV+l8VgItzXbzNMAA2hnKISzWddeQS55NVmsBv6XOwKazo3s9AOhQWgH4jvSf7JSth
COH4tQ/NCNg7k0RzuRXkobLcFtl4JHcy2dqQLgu/hejSN1C8qXD3qoByGyfLrM6fMiYeXopE3p7X
1lDHm1jTcs1irpX0w3MQV/PWHgfnehRHjyMcXYE2PU6SWXQ5FNeOmnn/LfDX6Dz8bOgJqokEnnOo
gQIqFSciGljCtekb8GxxidSGsGfqdte+DPLR2GVBFt81dBoKGUME79KCY37UPqjQDw/g0yDOiOAl
GYgt8ZwGp6mdt3vepX49BpG68yrYbU3RX+ncPOWzPJu9Wb+EY/zo5DYtFz97DsVtEqDI4uV9AATS
HlxH3Yd65r12Uuck8nDcx26SnmyIWoE9OHuSA9SF0d4jHPVvbI4Ge0YM7ooDrKcz6ykRgp5QDlTs
+7+OHTBZTL4+hzqAGEje1S4IRbDLZi6AmsbxLCtslgHYcMezkPDObfGE8bLYcka6qwcVoNu2q5ca
jWQpkW75IleXZqcOXYMSdpbdR+6aTMybIGZWYrCsV5faskgpK/V0b0CS27fJCD+6RirDpap2qnTK
e6TeOZKATR8gzzTHwj11izckpN+CoC9xL0y5YP2N+o3nF6OaGqhieFfPdYgu28WYyfQovlRd767L
Yrinph4P0pEO9AzUH3ULZqAwWJWHaiANLEmDTQSN+zWsjIPy5/q9buJPe6Sullxiv3XgPlIUEiHY
TSNEJiAhrlO/eGlEzzcJMUY3A+SgqLuE37OzoNS+TA7+wCxBATjMAFz7EJHRFF8m6eAe2zRfhofR
cOkb/FYNmxaY6XFTClbqajJJXye1KwPz3qUkSjQUliNRg9uR8eDsH4psOqUWbAteunMeBqdRG4TC
aYb6FmiDyssuokH626Yy463OfXNbVjPBtG0g137oTCumGqj/ZqBPdPMZHOR3MoQtDLfsA+O9fWuX
MtqXpqdpwPksEXlyY1BkrkYTNqpV9FsScOTa0k61ofUCVjYYzzHbbyCArPWOumyq7BpRf3aZBO0l
8TYZ5KapXJmZBZY+tQinlk/2RORt3Ldyp7prZzL7S4sb27Smtx+JQHdVER4b1zv1JBKsaGNdEQXS
4E+aq11MCxQomA+YiXMD8eyUDBqCrQEHZ9z01MJ7uMb9roSUQRAbe/qLawfThsPILENm5bG3BIQb
8JDYTmg3PoPKAo2V5HIX94lY24Vh3RhUJgV2xr3EqhQ0Um3LSyvPeNOs5GQvbKuIQGdKXvq7zWBH
T7OMvDUwSQA6ynwouitpm0TIULytYy7WKlXZE9XZomcG3OfjfnMhQzqZgnU61hsqRTLhsuomxjy/
otXlE6YRJbsya1wgih0yZTYaauvk3jYhdgch522LNskqU2+uF4ZHrKv0SlTyJe3GW9Olv8pGxm/q
heIwdgTPTjQQ1824EdqwDi0Zrqi+/K+lzSY3t+OuJ7hrPbB30kaV70h9SXcBJ28W5Tq2sy+kbayD
wVW7KVXuxho4kWa2XjeYNuFCtUjQGfu2BkDEWY6XMmf2kYASjEd5oHi7QrKKd9TE5BwThNsilVLL
oh+7EWhUYnKM0SWOs0YQwJnT8VDyD7MFeBDi5YplUXB69MTBf3UCjm2dXel1RYxL0KQ0WmvX2+Tl
U9DgzQ0tHa/ThPgmaMk2LB35MY4mkty2+NCJeHTrqjhSEL74ZQPppAnXPqm+nGvcG4Ahal92t8h7
b+icn/Epgbyy1Vs8G/HlEKEaLeID5KglwhQAcRLvSJfC+gfhbSt6ncGqTi4DldzAekUH6GIdiz15
2UjO3AWlycZzi0ft2F+Qo0abviV5JDAjiL+DpbCGkm5CjOY6nCpo+jOfzTZfHuhE0xzEZOzFQ30R
UOGdliJrTvRaxM2N3+GtAaFB2HoLbW9W86ZJ0Xl7DbVabx6jQn20njNssHQDEgABHRMofKEIUqOD
goAzL27MjAQiERUVuy2pkYM2YNxmQObhqYGTswy6Zp302hX4WscD0KrCa13m3nugh0t3Qis9+igM
sphWShUZYAaQN5kMjyMO/9cxzZwRSwpyYXTuMfOs2Pzq9JZ3KSy72NkVbnY3NoITRzoYAcduEP2V
WRkYYDgSCN1fxA4P5dxQYXXsST68lorK6Mqb/Q8rJuF3yqPi0ryemSRu5hRKqCXNaZXNKPd8GFoc
0z6FonG+at1yR3qQdQfAcVjlcYtUqI71Oi/CYmNjWmQ1Y3as4H47nTkc0tEDnbq26s7GWUFrY3Z0
taHn8BEHqH2U7tcuL9mKHIhrbtHRCrtm25DtR1tXb6esqbZR0n7GdGYG4lvWKiKQ0tDQlv26w7tu
sh1yfC5Qxe2dbowJN6e9QkjQRTSO0YrV6sNRKat4eG9iQLcX9GWlpUn7dZzXMBIMo6flZtjewS+H
rRG6BypY1CQHCDfJplBztfF7f+c3QBXGIH40BabYDtE5yvGq244A6RrnLGttPlVZ/uCa+WWPppgt
bzv4skXkXhngu6pVM05nFYuHUHXf6glSgdXOF24s9jwG2ba1kVhhO1vT+mFJxuyCBvlOoGe2jP6l
AL84keHDyQCuWiMFpnniNGZFCJ+R9Rdsj/cAyFmZA/GEzLsHTpocqhDz5NygTwC2idW/pmZ0jgmZ
ELDGKHYq/tbCgQIm6vfE1vF2GmnQlqAqAHtFsnsB8EFYkQNszek4hZKT8GT7MRil6SrMi45iEdi0
nbKKer6mYx0yYXAz0rZ0fsgyaW6IUqacp1AjEfWKcdjb1Lf7fD7GmdjPU5Q9oGBbsP7DWoN9XNtW
FjM+hg9C5oaZNc3O3nGmjLD0k3idy+FFZQPVWFs+98ltOISUzDNbMYP+RT9g5bi/swhkdNx7YCLM
J3LpIM5V/RNdsfdW66/aDfawmabef+hEwrqBNRN45ZOc1J4vm60rGdHyXVpR8OL6rn01m04znFeg
0arqFAzjBh0nWDvVeZdAmCqOVdMqjZzTpKXBjlTcWeF8M0d0XmyNwo2eScQAWe0YHJES5mCkjZ/E
GGsmx+5ruayXOqPLT1rHWlDggjtn2UrcQ49UH41Mm++LPjthEHr1eQRrT+3bqpy2k7qbK3RagsEB
gmroEWXdb02UFpy9zJgmOpZ9iJa1vukh+VekK3Nwx/8lDIBqTYIUIn/UVfuhSJjwyohMF2zse9Nv
pq1rjRghyLTQ0DyQZ14fBNnjQau3TgFLHcAAlpkKGPBDVrNM+71z49H33DTFNB1lcunKuP9gRlA1
4p6jbEKOSfdYutkj08Vin2ZhsDf6+q2JJHJ+BoaUtx5gwFxdTK0on83Zu7JQodwkLYdSAV/tf/6g
eAcJG02KV3U+13WQHxttHrrY8Mi4CJsdt4RcVSDjsENEfpjj/jKebKqbuv6WmFQCDlXFqi31Hrsb
8Y+sB/S5zQPxIqeqSMmtBtqahuolTbyXACnAbYCQE6wuMb0I/aQwPqWVGjxFw7dB03iamRJs3ZQw
dUC7vq13KAPOkaDOYWO/TCS1iDkpygDLBluiiy9Mug9p6V6BuPnEnMwR0KM0dLynElzxxo5HXpe5
/8aCTryMSY+iyLI73wA5iPvjmNORB1Q/veUmvwdzqwqsgAv9pb3m4P9ZeOUjFJZ9BCXcaxhExdFz
APMjYHYLWIeyeryK5vKyQqRNu8BDoOLdVqUlN51mMKzD5FglwGRsjAoWksycuKVA26+0949cldOY
PzdtDK61vptL66zx3TMbfk5bRQcqF9cjgF0MwnSjc+NVJvKtr4P1NAZfq5bevON+dNnwNk9kgggL
8GpHr97NP8ucOV6s7E3ec0yoRppMcxF8M0zno1z+xW1Y2yIrgTTj0ns36OCn+bsZQVozwmkF06ak
RTUdZ0/f5on96k3ylfbNjVeU12UYPkhWl02U5idf0SVMBCIqp/gYwvgzcqYrEbkvbZZeN/hpRU/Y
TVS+a8HAgs7sruLxI94NLwiVYNeSZdFXXHMtsyNMaQsUHropa6RJbUoUYwHDGLrC9mbowLLp9io0
mMUV0xHMeHcR5/ilCkcds9b8bLX/PjmPKSEN217XJ64l1Y40zjJMzFWcuxPxPM64of++pj7ulzAY
g1ARPiq03XFng+or0p5WAnPWVj+NHbB1ux6YPOhhEyKDXntG+Q4DhlXRNd5m2/9KsAOeIqznJDVd
0CShYKL7vG8s4961p3iDvI5hdkpPc8pYcqMsuvaj6CrKMAETjMJAAhU5uGegzjZ7MXSZQFBERskH
VdhNIgHQxN5NFlvy0oH+aibDB+kQCMv8jJVyQMhszsPenmV9WVRCrksbuUI/E3U7jUxzavIaO/A2
xyhC9WVyeIsz+SSKvj30YT1v0HJuAZmL23R4CbO6PFV3zCOnk2cs4qkWXrKXfIwJr3A8dYc0GYy9
7CEg16YV4NhoTuboPpeeZs8h4Lkmv8BMiEcnDPKIFGU9Rq2HXr3cFyR9XhT9t5bDJPOy8FKHQEZL
gQNSR8bGGyUTCj/+JAwx3ssITapRMxJGpJA18Ofz2fRXMqCmHcryoavMb6mJRtyyGtyDRC5to0px
AE4e4hbUZVua5kG2DPjUEvbFrJPdedpErpntU+ZFjovRKHXuldGCl+IpI/yovG5Arl50HJE9lolh
6rKDO3+VuCyXAfN7NcMIFEKSKeXeuGJMdm5AHmIhT7YNvLdRwZU74jFSKj4M+IciszjXEz4IkyIN
6JBv7VO3p5r1ZqQoPPh289RqQPmsSk8mshSNqSlMiAbGQr7T1skNmPaFhnU/UoEQKXllZNW1qpob
rxJvIoqv6ObfFcq+RSvwWPt0ztIsebVFAfcUqt4+SeGzEAXYO8mmra1pnTvya6SzrW/cKXLo6NPk
9Dej1DsOdXCVO69OaZ5ShkM7FC+PY2oCRS7BHEfxm1kgeKnzbj/L5gwRZhvFX1qWwmmPJ+YLKRTN
diKdMG4tZOPNU1WAaeGfXQ4LO0Mnj3Ey3+smJrIsaN4LCaWbEKC7qqTBOA28MqOvnZ3TDpdFUG4M
GKJ0T7qcdYOSv9mZI6k9SbN3qvHFWkxbjVERE8XdNbxHN/BeQ1RCjLDd+ipM4wNK/PuhdfqLKLgC
xoPiokZeUNovVMz70WLCQ6D2No/EFplEOOtdE+Z7L6TBF7Gk2c27vXgf7Xo6FIRgeEGEtxQIkGp4
XTDjPvnMi2muiq0mzXHT2DJc43WiOnjFSHztGNW5bMBjWdOzqSkTkd1vur6wtkq4B+kxyclRg3Ul
Z3pC4wTab1A0/QPjky86ZfjrONW11DQG0onsB0jlz0NIJTNotET+GJVHPdx1PSVzyP8z6OheWf0D
flW0dZck1ix3glTe3qu3QwPFh+gXfvuETKcwIWJ4z9P9aPMXQu9gPhLyJpSdfdeUlnpQzZETvL/q
ddXvXM8Feivj3diRhMBL5SEDhq+SPMfFuSWLIOzycm3Rf4SDSshE2G9Fme+nUxaWX/1wRhsAJphb
aQbWbajjY8EquesgmcKaVeks16ioSd21kqfBrDj4zM0LUHhandZLY1YTEj263a7R7ceygeOWkO1K
Esu4zjIww5k4h1N9BWfqojeW/TW9cioPno4miMNuGKP5baU3LEXlobBgxHud7+7Riu+yafzqdhWR
GSRQtH4HPKRPHxl2MvEmMZbThY9utum7RRjz0Dvu18Hm7JtljBpdej17cKsZKt20utBs/VtdNgh7
xm7JJQiLJ0C/Hw2k160T2YsSZ7gu5wkucQtdgsbYQ8EuxyoCNriDMp8GykRwZDgb4z2ksKTb3cJx
TsHb53NI4kyHMHoc3C1I7otkbKoNUsQ3RJrlRWM55wZP2ZHE2WwrJtJ3wzm/7j13umhU8+CYwbCF
x1Zz8CTBIh/1ZT2mRzqRT6U2XHSmcYsmIsxBnL67E/DeWAO5zgcNtG0G402U+d3gBSRbmwX9PyEu
a9cCuqMoc4owsA7WdJOhVhGiRm9dP4QPQ7R2/flBe+Ay0urZ7tJzW/SkZpS3VVeNxx94nv8Ny/xH
0f0bjinAbP6Vjkl2GYhN07FMnmiCg/8KpzQKR45TUdGqzfR0NicWV6dptkxaCwQuAb3IsLumi+21
qDb7/k7X3iuYLbH+/ff4G6RTWFJIJWyBC933nJ8gnaHRqFwhCGVbmXGm89RZ9jyyD2fRlTmWL0pM
9kXN+Wdrt+P97z9buH+/BtIzHUcKZTkUKgvA8wdCqDOpUZnE7zDUN++L2vH21RwWh0hFd33HkLnt
g3mrlN9sr2MqNJoAsnId/Ig9aqRikSalwYWY9dXvv9ffr4ltOdJavpntS/P7rfvha9EBd0VRk1XC
EPrDANi8Q3akNknAFzBjD3giY0EYNwLf6Z8ei78xS4UjJJW69KXF5MP6iVlKG7QbVUy0vVEsOWDM
mh7MnBxeu0AvmFQ2u52/kwrZE6defRxytepLER7+cAWW2/4Xdqvgd7eRGwjf9aDFLnfux0vQc1ZS
cWGv3cq9t3rc8o7nHsgnJLuuLzj72cwV/by6iKfgalpQhJNLHyeFvQw5oDGOTRXeBhPyB21K+1Aa
920EozRcRj8sfdxiomkt4ZCYQBCWrCMg4LBXyA/fAW4/kkVyUYtuTcedUYVdPDg5U8Lvn5Mb2jt2
ZnLi/t2YhUhoOYp6XSn7kXHitG4CMq6sAfpc6c0oybrxW5B6xAkO9rGLAceB7Zh3JU3NNaoBeKiu
fEkcqoxlCheU7InjgkJNCoKfknkrm+HaHiPn0Q7MW9UgF3QSy9rTQQHSRweJPczakpLY3Pol7Ebp
dVcBMqWqLVjvi12kJJmEE7MFO18GDH2DrsuIdu2Cvx9ddz0v38aDuX+Iw5JhXJBYW9jV2Sbk4OZN
2IKS8maOs/h5mktMM/6slumte9kZSKMdl7QSqwAt1QqgfLNJCHi7gzUobwEGr74/FP/bDOb9R7lA
jJufOcw/Ypj/z4CaPSV4NSBV/z9Azfdx+Y/3j39cfCk+Yv1XWPO/fvTjv2HN5j99ia7Pcyyf+Sbs
5X/DmuE4K9dlFfMl1HubwNj/gTVb5j89Fy698iQ/aznLCvlvWLP9T5v/5vnS52d9jIr/P7Dm5Qv8
+MZD+vKYr7MUC5dPcp2fFh6zLUpnroAWj25GIEZRQBt2F/tJ0tJ+pKdn41ndUIejlwZB3/Q0nwiv
RwxnzNceGru6tN4bw333e8yFvhdfeJ138cO1/cWm6f30HSVfzLNdy1VcJt81f/qORE7FAGIFLy0E
prmunyAZdqv4zPD2KVsaGL//uJ8WQfmvj/PZB2z42sCs/7oIEkoSZ1ElZ0RN4nlgfK0z/CpuHDEE
VdFn78l43/re9vef+tOmuHyqx80wHcm2zL7409KrxSBqB4nCWk5es0rz/G1W8XUYJ2RUlMPd7z/s
F7+iJwTPmHAsRzGw/euvaPadZSibDxsH+yady6s4KV5NoLn0UXwmqcVtCOdj8/sPFebf76MnLMFv
afuKjO2fLqw3xKqWep7WpkugebMMoRmwo70R75hrt0uYz9hnR3TplUj+8OG/eIY8HnHb8k0mK5a9
/PcfdrbcydyojYaJBCaLWIPkui0nvQKh3iPbmvbF5J5//9v+/GIt95Pf1bEtTyjHVsst+OED/bGS
0AJzHtreP3PcrHSyDvPqtnadS03c17rv8psiJ/HqP/lc0AjK9bHD/ryFe8pGdsKMbE1f6Vz46AYJ
7Q0A/AZmPnBMBRHNCIl01fr99x8sfqphvj/BFHO8MLYlWZmWK/LDb1xCHYdZwSHKdwBFdClEO9IR
NaUBUTpPVsPofgoZ7zFBFpyIeoLJf/8N5C+eLwoSxY32hC/Mny65RLGXGBnznMToGTPlNG1EgZCH
Rpj3H3yUw4LEr0lZID3nr79rSvEuopbWnOgoBnpyIPdFLdVqxPfwh4/61ZPLSmTbHBps33eWy/7D
ZYU9NVZNysxYRxHtNYsIdptRZwjqC88rstE+/cMn/mp1cFiE2Bg4JHzffX78RBSvWWq4E7pjp1km
bQVuVGZog+VSbzV3KI2fMiP5/P3N+77T/FB7fn98HLZIZUmPQtj96ZIWYzVM5OVNWFD6Hbm8AGcK
EKBufkv+NEpOXdKGLm97XRDcmh2qPKa/YHG5zQloCcPHC5d5LF8zZILSh5/AvfExo+hpx+XH8apB
6QvOFjE0KixeReQsIwhiBIsle2p2abdzesfiyx9j9VZPNsKDCHW8gRQeh4xFEphJpmXyNEl1pjo9
FYk65yPKl9gRwCP+8D79akOQpuX4JgmPki3/r/cd4nHkJiO9Rqn7UxSoc6/yt6hMP1OZ6j/c8V+9
uz7bwbLbMfcQSzHy4y2vK6TZYGNGfj3mWKEwjx2fNsb+OTDiT90QJVCZ2RunhycXWflqTtI/3P9f
rJdLPIbnWdgMHNP76RvYfUPzLkQWFMAvwm7P8CFxdqgPyjxFWwLQfg2fJ4PU/4ff/RerBpUU9YVj
SaR67k8bLwZkhk0x3oQsh6iU5dVmWnr5HF+bP3zS399kLi0LpM2my4eZy/74w5scuJ5F67Wc1lXI
2db6npgk7hurN4l3uWG7//r7V+rnJAxeKST8ps9xEkkmn/fTB/p1lrd9NbLY8hZ5Hso66TY7RLrv
tOn2PtTyvZxLUivG+iqqQ465Q/pGcOyd0/rXSe2RVDm81wWXPBdUgfPAwQ2GIVj1iNclRW/6H1yh
H7/wTw8BFhklc5OHwPXiaD2n5okTOS4VnZ20Rlk/Njd/uER/r0lsiyqPSty0PQ7ey9Pxwz1haKXj
0ocIo515QJSR7uxkDJ9Cx3qMbLyiqNUNf0/o4LFH0bBCyHhUgTjb6V1RPUmG2it69w3vgwWFIHuo
UcMhR2RN+P335EEhvOUvlTo3k9eD7VX5tkJi/NPNDJJUoB2AhZeH8zflUUFUbfLZLk+PHMF8D3JT
ML1cGXGBI66huEv1u1CsksmoqNyVuVHOa9OF4Eq8s+0RE0s1K9JlpJ3lr+OJMIRzWxefmP9PaZx/
Rp7VrNye5TBh2ScaHEsoZ2B7oI07sSJOeXbZp8zNp/itohQClMR/8ZdFdFmq4HxnK1Umn5YVVqAe
DADN0TMpmBejZFPmhlw9N/lrd6ck9BKZRIcyNr8wqX/z5+qh7LnvWAGHjdZcW7OMVmNKMLtT3ThR
i3GM5L+VbGnNfL/kUDY+nSJ9M0osnDgqBiQUhE8y4pbGB9AIduY5f7Pb5Fs9MHpuNimUDiIeuVED
Y/5VNyYQ3Hpz4w/qotPZGzmab13jgz6w1qMCFj8A+7d0RU+m4v8f6+m6isJ96YMeaDRPQNt6KWl7
LxRHm6gtT/PMDwm+lpgc2sZPvtNCRnXPRli8ZQ1ipzYcEJAMbF0A1jcBwVC9Yo7vVicGLDxRhrh2
Z8YuYe4TCE/jpXWHZQvjr+3R6jo+X8jQ1HT+ypr4gSbHDeca2VphwVkRu0D4EwqI/I10wLeuNXep
md30rl5P2bRTPj/oJPz63nKDOaA2SIu4Ld9vpOHzokOCMZn5EGQ72fLs66+5HX5VlSlW3gJvmrgK
nBpuA8G3sgt1FrK5NsnBq6xyT671G4xNLmn8mYr0LZ5ee+TixldlV7fFoC+i3rz3Qw46on1w7H4/
6+m2Jj5T1ME5NJAymDmtYSd/a1i8ZHtRF9mn7S3/Pyq4ujNw8JRLdirxaqNVvg0J8ichSDOzB85t
ZYetJtubA6PFOeCnMbuM7fKgD/ERic06r8LHbtEx1aW950kyV32FvoTuIPMnJ80RQVMO8LybOUkb
AaE8G4SLzyTP5OuiniU0w8fSo7ZoZoN1cblIc5Dfkm/sr8reI+wjvTRzRXs9ZFKtucxMZoNVTRuJ
RNagQQJgpmTx3glJQE4doUdUndwwWnsDs9VM4ReSznn5WiSfc+LVyzWI1n4RP6Jc7wA9kGtInMDe
mBM0UfmpzSPv2FqkPy58kcWbh/B9sES6waTNDcSCMaK2Y6LtxTudmfdp4lAXL7UL/cS35aiAdBt7
kPEe8fZPZrD9XslOSy5nZifNakrsN7UPBQZZhyzG0aqvRuGSfERZFkdsHWKYScM03btIFhhpSU7O
UGBJmK2iPH9fQBLxrxpmeddmfDdrFWefS0lm5P55udfB98euDpft6jG1uOi4lTOYwdGni08Cdcgj
PkZYhhrJQ1pjJhuVv7F9nlNXBbdzEp21CLe9QiPq8MoTWyrXXUzIHeAfTI2WvOlixpRKFWQ6DZju
i4hBEjqHyZga4pdDC2zDtz6OQDqM13aV3H9/MSQ5CxsRk4eRYtBgFWg+baBEvEtnQ7unMpe8oFOb
Q+41Lwv+cvCQ0RoM8q01Zsh10/JtRqIGOiO8Rr//LJ3sba5w1SoHqFfOHpdc+bHkzU3FXTjYp0Rg
gijI7nPdeVHloNLx/Zsm0Kc2SD97tIfrrOFlHfLhxkT5FaJ1pzoGqSxyjPZgg26w0JL56npnq2UV
L8Lhi2Nk21nLaV86tDOyfNiHfTnRRgauZUUHNxObvKgzBD/h5yDSz7FJP5M8+ARDl0BCqXg6/TOp
tukG6sQbpqGt4QTP3Ex+vMS4lX4aqr3EVrlpvHjTmfnZ67O3UbKUpG6C9DXt/ou7M9lxHMmy9qs0
as8GZyMXvZGoWXKXz8OGCJ84zzOfvj9j1F/ozkxkAf+yF5UoeES4JIo0u3bvOd/ZhszDLGKOmO5r
6Pet5H3prSxfKNGmVVrCUeBc46Y/y0Mlly6YmFv50lWXv8tCvC/OVWqjkeSK5rOxX+5wvYAIUbFc
GNmzqpFFV1nHWhfPy/kvZhEEQfGoEVK+MjSHwZ/afi+FfuDyW2p5lDDc7toU4XUCGrkq2UKIG/00
pDSk5IyBK5lHXCEDJS9lRgG3qPuk993t8hjvL2SmJx4CEj7rFPxeGrRJ7IoelTrvnSlLv46kVFyz
xgfbRl7PC2Men0sy5bADKvmnSargRW7JAoiS0zhbJ2NbYem5Lufpqs/OtUnFNc4q8R0ZXn01xZLV
FDGJ9nyK5YJRyXh619NRnjnoD03UUNw9qGZxlXfRctRZVn1X/u6pB+PpP8rrlsfcTubEjWGGiA24
WC5Zy0ZnBV4H0AEqOUNRs+E8n0cT/jXHrBFK1kdyKRyIz8W7mWpEfsU5whTijnGUeGnAdZslzyjC
WZooSDgpHfv1nVCVN3TJEv6PQIUo7eugV28D9xqO92za4R6kzByzB19NX2oMDejhfnSfearKsS4n
t5g1tt/MlvmjGs2d7WcQ27i+ga1uMWY/mfCCPCb0fIuZcWhQOcXjtXBYjeAN9GtijVC0FDR+kORs
0k6+QJJeVb7cIuDPmZgz3hT2huRfEPgwsCa5P3N/N0HvH03O29u2o0eaWRK1b1lsWry6VhWCATvr
FHYQdU/axavrVM/LXWZUrEbIMD0uUAw2gTIp0rEFCNTskYyv1rKP1izJYRnnV5KbgJ9YhcMsQHPX
ptB2WoqUNujL9RLOECr5kzISuW1P94l91LWs2qckgnkGfqOhB22foGd6sJOaAQyBN1lX8YimVwf8
LsYvzN3bHuPWOjUC25tRXoTx53LzdAGZvqS4s2m2twFyNER5fLMuml03ZBEYEPHt68lqr1PD9DwL
wwygnoldt+RA3lELDzDBCIKvm7NAQHJqkx98v/axLONyP+AlCyybACZjvo4iGM8zgsx85PatKHyq
9hbNm3uIOqRZ00g4qy9o+U6g+NcEDke7aiaRugyORhIcaF28LXcrqXZbEilfc7kZL0udkySPcGM9
F8gdRm32L1mDmrhSCQaEkaHK3UL+p7OsnXCDjYp408zywZskI3fKfbFWlV9xOz07Ac9D0kU/SPT2
iIXPVs9TE1Vag6PJOJgDIbgNSxirrDwPO7V1rtvsvUWQpfUYOxqUdOMcREeq9kscFjbymBcLfjo+
v+RWc24j0YqLgej4YtZYt6aB4L2m98+iEr+SJgzBYLhYGIbaRPqumqcCwG07Vf0R+Wd+JoST4pNM
LoxGvcP3FHaEq0YgKPt5eBsSEV/6Mex3ijJqaBmxd1QdRU48/ZrC6NDZn6N6yvxahaLMrDsqrgBC
f/Qnf5gfsMQftCHby/UvLnJuTM7GsdmdwwSWBV7MZd2ELDtsA1QspYJ/HS8lkiShnTKXq+Q2VJQZ
LYy11bAz5jNBR4kxHwM1PeFCiC/klUYX05kimXzN04QMDPGCqREIN+xyvXlpjLbEdaA2a/LUD6If
sI5XBDSypDqlgyYpRQ401HzByGbukUd9Cr1/syrW8qQiqDev1Teri1/9GCcK8Glf44ZYjkt5T+ml
IfWeOeZt9Im4vkkvjyBuZ49Q4nUxjY6n19ou0sSzSwlrk7BMlC8ypxHrZyyX1jowt3E0vgYK5CXA
5EaZHjXDue9V3lBooAmLy3eJBXRHdH0EF6ecwIL7EV8jStCp6xiRRgxUuPN2ilbCGEMUL6bypDTR
pRoJ8lpOHVxr1KJJcyhTLfSixEIwhRIUzfzEAdBymsvS5gSF6K4LO7oNQ7ke21T+RmuuE7l1FU5/
LmxxWrYTuRmx5idelkY/ltOpa1dvjoGfvDMZThBqYEThQDmUxDXmg75SOsYA9kirNrfsL46mPo1b
SCJdHCNPEbzYcu5BrcHuQVkS5CRWlzjyB/z9a2ajSMWa7oX3cBGljSJFCT70QL69lJqvAvigWpJg
zmoHupNNkYcffE/GImoy/7T3NnGcADsIJSz9FTyyF83NdyWHpSRHvmi2kbIpKy3baPktjzf+TlHz
ELMCWvJws5S5tZllsP1CLEQd7DDamZkLKMPFSCxLS2xhVzchC6g2N61C1U3oxXtQxoiAKIkUoozW
IjiE0XBOKv1TZRU9mdRqwax+Zk7dwS7LgVQYVncLr+kU5sV0StJbLc7JhbHJL1P1dkOCxbiPVXff
zuWLSk4RCcePUTiHG/xE2bZrHzu7VtkG2MeXTVJ+T02TcZMwG0YjzyalJtjCcZ2mnIv8tyDDvlmL
1zAu4W1O0Q/E8DuMQJvf1WHZHEjDuLXGkUNPg9zcxE4VM7hbMVA3D0c9sVNPNbinAr1CP6gdFKjr
mXIw7fhVNhlxkJ9cJoLazNYl382IFl3TKYDEsC1i+8v0ecBxcG/Kpr+EuBM8ORzLEveS++bLsvDq
rB6y7orkTUkUve+WXh8h3GdGsRpJQxiZNEFp8T2y+l5siPJIiTbFvO2xmEK4MC7NLPb5SOK3UdLj
1bFremMS3DeWdXRg9pDwxuyeHVgNOYH9bgTo5bArEFsNyBUNskJXvRE8zFo8ge1KSg9fm1Df/ln2
ZeecVtwqdJ/ShKTF5eERdEuwqpMYUmHul5mTpxCB087qikcYedZZ+yrUabjqbZetcWUWm6kna1G0
Jgb6EUP22KruMem4XY1ejbx2ak9TiRXf7TioZY2jU/xyb7Q8R4c8Uq/QXtcopbfY+DGmYti0x2rw
2EkdCsr6GoDb2olS8SAYVafBwoRf59ZpZuPFMURbRHEncq9mVz1SAKnHjP7tpGrBcYpfi5haNnVc
C49nykkoQuCgjg8J4nEMVyXSOMO2smPwQpqfe5ys0D8O8j9FRX8CsX2/iRJsS9lAvHgTYSvlSMVf
xLQ4ZEF90sqyPrWxUZ2mVNzzWtXeKKLugm6wu5CzZgVMRABNuMefgLQ/uvW5TRGhogJECxwmMSir
hNWG5+ws7AEvVoBXjRpaNraq3Jz3bnRf2xUgqXS4D4s2PUy1jn6wdK4ua+G6i88lnGqD2SnWNhvb
hsrWE48c+5YneYomykJBURcpoKdDCghj8p8DHAJr8ny/PMUOf+mR8TCW/n5KEJDIw9Lk97dkVW9H
6zvVO9gyskUmZOmama1kbmFQ9v3vpX1haNm1ZhiMxfBi5Rza8uFWhuUQzjJywi4r6r0mKtVNH7hs
ngJ+JYUfmj7ACFoEowMz/LquPTMInvKaIkRxoBfhqsm9VIu30Rzel6WFJxPjdQMqy+s71qPSIZ3X
8X2DAodEAD6focKN4cbw1KyeYNIhx6l8bsipoq0Ccsq1xi+nTVLU9SaYf6bnotz3iGc6DqOknwTU
pxkdNbdPN71m5xhAsKppo+N7uU3+6NQ0yooi62FKwjtrOSfUHN6b+qMpstflVJhWbIuhWz4MM607
2BaFHrDu0JSLwcBB5d5N4XQ0w4gV07mPW3ZS2SJKM77wbko/Rebg5uV4Afbsa2nKoXTioAoZrQ/r
ZFuNPZkzVgcFucYaNSEHNJzo4sSczJI2woBuZV+6QITUz55aA/tO8UV5de6/8ODDEYlz7YA9bTeW
IjqrSXabEnl7CDvIM/TeMyTr9h0smKYExFRUeXHoGw3IVTLpD2ZNg3gWX3ov0p0dh+VGnsQ6w/9I
Cp0eWmg89F2U7fw7sA/otyjZbgp8ijRC8etWPvn0SztEbkzLhonA9SkpzN9TLJHyhM5K9tR19DQz
vhja4GvHUpVjPfI41yr+xlav0zv8gh8FTZ9DZOO7aip3OqEPPrMXhQSiGNt6VHSYXl+GHILJ1spS
gRkR0WZoSVedSaFBbU3Wcso67AxhDmgu/MZnFO6rmuWRkee4i4My2mdBHK+dWmbjzohOO7fPT2Bn
w8dWzZnLxNS6Jlb2uQ19KAcCl2CtJncmRe89Ttvac1Pzvio1+gmNT0hYUTC6q+bimnGcD+KkvnRW
B0qR/izPZDjcTmwPRz8VEEub4Xb5UVwbmddXrbrJsxCvr0EtUCJij9aQCi0KB2gvgTg1dlA8aTld
Mj/Ugq0os2BtVvWrn0TmJq0x1w9x3NI+zeNtFmb3WqF/BsgrSzRcNB6Fsk8goDyjEACmpSnTeR5l
EiOQhR39Ah3CyF7N0huFsINNOUlsJWpunDEOSzJwOd9vDqnaRvALYqiTlPbAGxIDnXm3aSFmg7oc
Z2dVqASWEmMU47eD/D/4olwrkwIihrSYm6Qm0EqjwF1HlrbvQnsAXC05yyAW+qiBulEEJz2pihtT
w6BnzNpBNJq28kuVbOraJEYryAAX6s6xrwXQZQfRmF5k68kwuoMQgqYUMwFgCz30ZdZH7hjHa/zk
KYEbh21eRQdBY3vbO8Lft276FhvxcAgtkWzTmqlCkZmStXCrF+l8G4rxMmCwWeslhQlaNix+dftG
5nqOPN10toMinuWwcTsU0raD+XHTAS6MMEBisTV6ZPOyOaBjmRM2KUy7OpvfTJf8LQZTP1oDo0xD
cd2g61+H8zjSBlGcfWy2+3Auj1ab3UgSAxAJ2IShG4Dnw8PlDM4ZHa1yFlP3HesRx6QJeXrR+yd/
Nv3T8v8yox+3woS3A25YN2Cxq1Z3h0jf9/DzAftpRXPSjewC8Celn++y7pa5vjUrh9Khzc+I1o01
bFEcKoJxM67SV43K/jQG43tE00EvyD2GVyjgnWSfNueO0N+OjX+vZwyyAKSyNPY3DAjJvCqBezN6
ZeSJ8i/EyyH0G6XpX8P80JihTo0zxyufsI5V2jkDfXfuyEzgSbW6Z78cDkieaZY2+jMPUOYZwfAN
mvYF9gBGcgNh+axSBhqQGiKr1+Hxkdurjw3URzLuDA3qT1nU72PfPLQAfFvp3w3yD5FO+tquaLEL
MJp40e4EpLcgTLaOBd0CwdULKfcnRS+12zlLMJ3CycPUZlO4FHhpy18ixmpUN2F7JILxgBHRXKFF
hr7sXsOwuWRkQ7KFaVv8fhzRgxZfSQGIraJ5u/bxJxbcA77a36CV9deJYWxjQjgZRRowAxyVzITu
FaCarPt/IQGjmzcpt2oJSxTYVO1gpg6Ml6gmYdvsWnszR/Qbh9QGn6qqJ85nnqHo1FZN/msUSeDZ
mCbwAmPNhOu002Kn2U6R4I7vgoDd3uXXBrT6kuemd178TONAbozfSYPxPqYuSvAIrTS1prL21X1p
VGsj7II98gyTeVzsOQVYAhsETqm8ql+2iuppyovt4Mz3VWTeTdFlCswbBZrRtiyoyEYFH3MSMi1o
FJMXL9LT1ELvjaoBxJ+RHKLWfiCNpgJtKa5FQ+4LYw4pb205Hzp7UWRgutROah/mtwCeRiGCk90G
r72ugSwtrWvSFHecSB6qMKy42K/oiI4KGakwQfNq7+r+J7zmS9lA3nBn7dUJ8xtBjbPNfKwWVkzt
QCu8D2Dl2CM0bszUx3GKblHi+SuE/19iVpng9GLV59Ntg4ed1tym89VnvXNLDt3bkCbhNjeD1oup
ApKIroTbAnLqSj3fQj2XxFRpgqvmO/JKy12XWFRH2bS2U7ia0GlkHLADWzENPnFj/dgyAU3T1Zum
J2/ZpOWoEtMD7OhrCSXTxuy2MWZvyQqLFfcSNwE8YeKwiM8+z1DIm2z4kri41Rxg03N6n5UtuS6Z
L4ERHRxXOSzRJizCZcSmXw/wKdX1koiEFIpOCg2JvmYmgImYBvqXjvW5D8rT8pIOKXwJP6wkzFxh
jzeS6vGGkxbbiKP+cFK8Ur+ta6j1CtTZCoVjkiqfSZJ+V2RcybdUpeEBY/FBz8kFYOxM9pKSX9W0
3Sj9IfzGc5f679gsdsAJNs6of1WCXMsQQiWm0br8IQzwrCsQE4Gxi5nEQMmNJ5L8J/Bp5jTaRY3d
70AmG5N7i8DYAfM3V/u5gDk/xVdLRurK4KBQEgACkvUU8xpidcseJ9qwpsa/6WV0XQcgQnfqTWbk
a0OmtkYz9PeJfzjNX2mPGb6qj71FA9JTXPgGAranMXwtrHffdr6FDD2CxH5M/Wm3vB/LHX5G7gjL
ip9Um2o8MG5qKOgmMdIy+K8B8h0OzcbkA//+BzJbOW/Ta0sKuQwMhcFR1car/Oi0rkMz/qjU+J7G
Cq0pchmkNysQw9fywbv4PkaflmTqXlMDSYCXl0QCMqPK8IomOfuO9stW+DejLp70+s2Qua/ymskr
ngf2bVklYBZJ4YsT3oh81biIP3Vs0U6ycyebMExYkvJi+qn+JRMaW5J+BzO646Dyk5fQ+lOjufbM
LpcgyrYMdyKcDsxOfjRpI5a/UqZp6ST6VvWnCTqzIKdhuZ+49k+C9olmGR86oaG+IzGH84OZVode
bbc62PTM5vapyeYrp2HLUfDUTrzbxo5e6vFXLAOD85mHcniygld5hZYgKmcOvuTFlD+wfvxKx4uo
XeV1C1ouxvJdD5XxnbkH+Vfke6wL9aGqenC3/ieztK8MHw5xeyPEt5W8HZYLjLDn0qjpZuB3y1gz
EmEflz+IXSIjaH/Lp2S5tdKo+Bhzf+P01lneuSSs/syW8+lw1bAtHCOCNFuFLTlxpqPizDtseNyQ
3CKwEY9+m+xaSp6gTbfT7OFJe9aGkQEwEXZT0p5h+0HcwHSWB1/QJviHMsEbcuK5Lpt9Rb5UnDaf
dnvVieSt6OquRCz1CT9Aux+jOGTKm5eeAf6HmAf69zILQHBZ/9c1lpG3jl5i48u4vaxT3rV3aYzM
pvHaASJgCEXG7fqT5cgb3QTGEpgGNBXrPNqKu+0i877Wm7vZZCoekKDiZoQIzPQAwNhLOhXv07xv
KpBZJdo3JZuL46hBlSE2NpO8X+LIw+Kst5xJAkR+HPaTESI50p7Kn8aVq3Mutph/3SQjnHUCajdx
WvqbkszEe65Je4DueAej/tSM0XsWTHKKdYsktLp1HX/aDiKg6tHggBcqCDtrTnd048FoD3Z/YLb+
LSRqz5L/SVJxpyvBXsdY7jkEynlNoZCW1+OH0qH85ob2UA10XA0rtw9zQHeJ5uPZJo6S1kp5RYUU
HFokHL2oXimbW6+MBLrh2ALRFu2SwrJXZOnAhFAAbdZ5fHaFfy9G+2JGgXnhCDdBmWu3JrpjX0+4
coEcTXZ1zMQGFGjwaxKKdp44ezdCqQ6ZqV9FE23zEHN6NJ+n9k1plNdRU1/LlrwAuyxuGe3HPLKc
34cp+0XYPI+FCpDDwWtX+7G/Vyr/iw5Fe8hI0mQD1e9tvqOVDaPHa+AsFiG8ikTz33xNFJsgslmI
bEQNJE3sWWbuohy2feC8OMzNVuk0D1tdB2xpwLjrOfNAIKhvyHJSlG0485p8L8oq6uGUI8u/4CKC
J9A9BAxnFBHDw2qNX1N3l6hkiTjMeWjzx14Ul9phGophdS+I1EbJEluMqRj4s7GzVDM7JQHpJ8g6
cmbdi9smL4DQtSO4jADGfT8jP4JPj3Bw1aixikW6x36qfOZNhpKFJN+9+8t0o2tg5PmxzzZNY4Rg
YHzPZD9bgddSiUqvqytmYI1FhTSnlCLuCCbYB36tPIVFSOD7XIEKAjtm+2i2wtFFNk6oVZAniNtA
5Gm1sR1k8INMVkZ1x9oc9NcWquguHDErCzPmYiEDqayOtyjmM/0yTiOuvXKj9trPWYMxd7oOSQ0V
Pxuh8oLM0oog2oJHJeQmuhmgdkj50YfvftSyweSGMH3HOGvXdrMJp+w82dU14qGiOttVMdV50V60
nKkjw2Z/F41HYXT3UVQc66G1vCBnEwy81m0/AwdKUY0KhHkSGjtlH1H+QKO+MeP2sUi1+8mvP9E6
zFQ8/fdbbqmvVpVe8oFWb5Y5GUIYFRB69WM2/XMSFr/qgEa+Cfp03U3asWzr5xn7hu7fFvN8O6Yh
xQb3Rl0FpzBIdjY7AsiI+GBFKnyDAHN8Vz3aPUZjt3J3YJdRAzTlQx/hQMcEoq0nqNurTlMqFFqQ
OmDHXereHkhkcROSs4haIptrKEBVqd9jTEtzoEsgT3yodWaMAKuhBSkTqg0VcBhxXETiuwZFwEEg
RWpj1dqepi6TyZoGkRhACYopvIOWWK/DQsOI0wLEER2m/F7bhyqeriZDmoW+15n8jvJ0YrHuyWdl
7uQNLvQRlvd6LI8jfMs1EpubzB0f5rb2kgQfmEXsHSwChcYqdVkCLofrTHq6jSYjuhIFcjtM5obR
OmcTHeNxGG6zgglFkQWfrYLmLXCsl4xarZRz3lRv723hfGuwBFZqQKUbKbjR0EAQsFgMH2ZjbkLh
ElujcOKvoPHVY7fuAvZXmSJCkYGBX4kNirW7PtFvLa1ERETaDCcqrkZYfA5lnG9a9SnJkZnU4hJp
MQOcEcQ5xqOd7Tt7vlb2HJiFHqvTNXJxw/sGiTYWhNbmUeExzPKp3A2J89pw4mXqpz4M/XRJhVrA
GDH2wD8/cuwO28r9dtTw1onEiyUz7xS8oqDaYGUy32fURSxpgME6i2EtJYbmaaodobwis5KCXyg0
C6ZqJH8FPnkYhfcjbsC4syFSJ09la7wFHfTm0rCNVZn6FzD2FGC2fVTH2YUemLwkRX0uoWqvm9j8
tuMPhEOfQdcrK+JJ3pqIul9rFM1z0uQEYvXejfTkBJV/j0iFhE6mUrOTIk5kgsuB1dpnFQVBwfO3
4haYODGpQ1tvQ3A5VtXBbU20F9A36mrkBIJ5mEwBKvwWC/zc9EBugrXiqHdsfwrHc+XdMuElwoLf
hr5LK5v+A8K5tGRGEm1iPmiYcWYlKJyhWjbc5Gq10cvp1e58puu05nEc/4RRv3fyfUrWuSaFE4mM
P48sSNOuzzPFT3jSWalkWDpdaY4Pw10cNsce5Y9NfE0l09VRpkdLZRLUxn0cgNogiL0MDlUU/sjC
WZaAMk/Xz1LOPQYnv/xD/jww5DmDjImaoHcjLggHP2vkvxfkwBfFwdfKt1DGIRJGRSCb313MAQI9
CfLY+V8monU5sKpf3aheWrLmoX+RrEP6fDvWB/lyTY56Vi1vJ+KXlvw58MK8Xu/fCh8S05B+WLX7
UIFhrifxJmtXJjgfYRocGBntaKYTv0lcDnSmf16Xce63RtrfMNWiYnYgPkbjgUT1ZJVgmlXU4jGX
EY5Tx9sdRfUku5icJinqyLpBdnDf8gTjrmAtoPudGOM9DUz+tCKi0v3K9fxDiU2wC05zauF09AgR
5JWn7zN19xZ27Xaefjh1/9jEU80NchaZZmbiEVW/q5FfK/ruXUz12xixJijoa3yZDNnJHK2we+yT
5sPlb7Skrs0a2kjnXWZAyUDq2BlvrEzfgJjme1bIg1FlOlOsIB/qi8dFBFKTHGoM7TunWUImfuqQ
v2WTPmrP6U0dR88tIZx6y3KMKM+wb9yZ8BRikRLikQLSjJZX5v1rNL956h6WNwwXn88fsZrnoHXm
zLkPZXp9H/NF9aAsbAC4bk7RvLwdJ3KeSgQsbk6AVmzCLVt+PNmklBXffSQy8rQpx4F7HAxiTgKb
a1Kyj3GMYOzJs90B2jHSjh18+pLHPDCDH3FPOjvUKTqAIp1B6lBuZxmPgay1l1tbyT7MOLvrzD3K
VVjQuf8t7y9BPlRStfACHPAGZBSSXSVv7VxrzhpBIcOtBf45Tt/kD2W4s6WX377uldqlCfQPmdMu
U7gLwrFbWzv6Rbf/V0p3VZKa7dNF4i8tZ34/Ufcmao3lGL2cb0y6aQ6EAysddnQwCHH8DKrs2yI9
ARNS8uSAJgpSviT5qFmw2tMmuLca+uHkscTEJoUhBz9Lnl2JnjnFjsJ6nH3RTpKnZ10mVi1nqpDJ
ZjFffYtYeXmOXNKi+4acg7G6WfogS6Mi1Iu7Iu3XSxw5h05kUPnBJLk+DFBz9RuZ9770Jpb47ppD
UGyGN9QtoGran058VGnzS55Rl89ixIwmA6kR5BWXTNRiSUdt2q06W1ApeDSWALEq4X3mdC7beNjJ
dOrlaskkcUvuZiJqN0BzrjYpzssPRre5WCH5QI58SHnea8qQleWK/VTB7JEBXEiwXq3aQOtIZE7k
Xn1YsFrCyQpwB9sDcK1VopmXkvWUgLT3Of+WmcXLZ6uL1ssJBTV717Nqvn0ZNr38yXKNfD24jI62
/x02yAlvyf3soMrRVCcti2ZcKw+BMjAOeQedef1qdhA15D1Sy5UE2usp6MyNkyMf8HUIvZw9f1A7
wh9X96M/HiCMH5cvFdzIw3KQThrlblQGmi48WgbMDMevn5eMuki+OzN4G/3r0uBSA46iTK95rhX2
8GHJui5rGO9Doj6N43st87GXSy6vcOVIpbJ9WnoprvAMP/6Wt4zsGwDD209DcpIH0H+Fu6dYWxPR
3S2h2GrJSb7sfsT4McsVc7lMJRqYIRtPDWmFcoUe2tkbbu1cuXRwqPo8Oo0kMLuCS5HSDVHrt99N
LVj3qyUgvGHqicF+69rEPPSvS7Z9HqhfMiWhiPNnDlmfdNy5Z2wg1g0zzGl6qafiO+SJENorYrvn
4lae4ZPIf6KB8Rabd0IBSVCBAJHLlbxdlwvcQRHlMGzvMSTvlqh0RU9P4WhtspIvZvnGGxZNvSC8
WasuZCP4MpWQLoowzY+lhcOhApuBzFqfhvkwGsVOJyF96ZMtv76FdoWq/iLXmnkgdzp1wy+lZRUi
wOeQMvLWTeUe69xayK3kX+sWzt+vRHVI1owBTpJNWdGWTidC+4oP3BMf2bCVy4Lc3zIZUB20tNuS
RD9ygoeTyOWNug/h909FxDIzp/53fgFMxiLjgvlCwaWyp8uGGCvp0cUxLPf6Zuy/QPywLfBrw/g5
DoeryXYdEkcxJ4QQst238m0uVYbscBjxpmrpbGiq8kBQ0dV3wnszCZ6kfDRG6h/yP0XAxyvtR2OY
fqFRZf4jOfW/9dtTyMHcTM9Nmr9HH6Pr3khtTYK6TPpQS/4nFd8nzpTvM3IcnXOKVJvLbCERPkRM
iRUje1djBvkBfrcUiVKCcmOl9j6g1+I68z4kn69gbMxGeJ1buEFiOvgpPhZH+TeGbB0n/Z8dN4aK
45LWgo5f6w9uJGtEGq7X4bwuxxcl2HQuuPVMMLNwGRx4tlTfdfpRyFApfWgB6oYuNw56ZxwfWzed
XhNmihSVCNZcI/Hyxi7QZjXA9K1dSbQLXUYqA559z+kS8zCl7qnMz1J3zSk3mRqQNQ5gbGIxLLJ8
wpYpcC7Gh0W8wqZPa5YYqrxHoLMIPVRjeOgJOV4RmccSqV1iDm2Ab+i2JHsQhQjQWUypJ0k6M/J3
gnqfuzbay29XCmsX92Pvtw9Wax0EOoos9Jn7BmjhNEdtVr9tDk3FWaKR6qS083rSgKhqsnKlYVTn
rnPxHE2PM6XuWrdfFzmtXVV7HaoyekuUBvQlOtSdO70mS8+OpxfFjG6k/p/3x+yDdJ7MIgysnpBz
ShWdOgUphFUyDUKOy6bgSKrapH539ssofTuLwKvoraPbz/4q5Hq4bfzh5tqukaZ9X3p14iF/iPt7
qDzpGtgC5TVlxVy8ZGmxUQzUB4Em3xnOk0xKlhWUvrXSvozIbXNOcNXig4HRY9s6mXghVPCm/VR6
dH6L30PO9HM9/umQ5kubSl6jUpLGlxIQsl6fVGEdYOeell8ujVEK0nxq1Gk/En3WSxXOCFWYIC3u
dE2K1gI0MSTz3YqqPNRlHSKUL8nCYlhJVTvLeJkzhBNLf4ul9KOZr2URGVBxYs4g6XuC7k9vXxVS
Y8QFit13Y+XXxYwlZWKthYqn4TyEatgzFfHSlOpWVTSIcgbXPj5atvaZRQjzDHKx+PTMDQ3gUgX5
VOSUcTmFFFwUfnJe1DX63lQw0vcD3QWFO7kvxGMvLbQubIiIRjkTaGYJvK/FhktdvB1j4C2kAkK8
6zirF/qA6LzxHCNDiYLj1oI23xcYnLUBSCKoZemk6usCwWHt3uC83jL2TFa6yN9rtUE+JPU5VvTa
lXWFWyb5kfIheuvIUq5/78LT/sItaMKpxhZtuKYDTex/uwXteqIx2UEwWER6ITNc3jUZa5WTrmOy
il3U5mtmhPTdwhAZr+79/Ruw/2zNNlzQfjYcVRWrrPUHk7QNBTdR61ZKkcjDidJHjkNHrXRvFgMC
Eux4pdTuVvo3ChsRqcGUSM95LnmO/JWAmi6toFHu7madOh/cXjdVTAX9gGueoKRDQ7Q3LLaGJMzP
lZIdYf7eSBuGqswNzUca05VQPZ5IQqHQcQpaoCsywR4XQ0qT4Eis+faN0jrqk/tEazNBLC0eqefR
pjBaWIwGg6zyUsRU0nJWg3zzsqB6t+4Tgh7Nmpmrmak7JszfrQ8ZWnMq5lowSgIDOFJDhoVnpnCG
Hb764r2c0Z1b82Pk8tzZ8u1MUSwzMs5/f+3/wr0LqkXyoQAMYKv9w6UXFkgo00qw4DHrtTLOmSmo
H9p5xU/OiHkdafn2719R0/+8AbkYv3VuOUu1/8RyIANAEU1HDyvx220tCcsdT0Figk1zu/An9M27
YNJupBk/RrOppQe9nt///k382R7NR+WDCXZAQr3+CFXQ01zNKo20GCI/aPEUwyRdN5WHz+Xf8Le0
v3gpFKSGZVtcYAhcf3C8h0hPQugzpG2OgQEWxP0oFUsOEvytOahETQrSySaUjGLub9DCp1RuziaA
ZmkhE14hQMeD+m/BBH9+Vw7vis+OgRCf+B+5BHY0pWDn82ZdqdWt6qLq7tVn1AX/5Cz9Jgj9BeXm
L15H0tBMh4uNJFPIauR/OJEdJrCRrfYNhbEK5Yq9F09Dg20KEfnff6V/4fYHMKNiLbQlnsQ1/2Al
RoQKjbVuEUHrrtdl1cuks5FkspLIc/+CC5t0pz76DlmRbadj7B7d//1b+LPbn3eg6YLQSj6vLf6A
Y6FP1eNyRosSpNFt3lRcUPctimQrLg9Xmv/T2zhAdEX9d1dZ+3NRxysT5GLCOMNRbf3hMrtJk5RN
VaOCKUPXQ8UEDN9UeMTU5lJp7xU7K6Y315k8n9G17cfvSxUgdYzLJfi/wNX652fwfrW/NnkbtdNd
902OzHdD67v5n1CsaxHlDB3+//7S3/+i//heXhn72/d//ePXF/BXL2raOvps//HPPzp8/dc/uIP+
ROpa3tTyjv/ud6S/+GDdF79c0fX/hArkqCD/LPCMqsvdmhZ58P/+3DT+U/LwDBBe3KkwFf6buDNY
ARCEwfAbiTo1uvQuIRFBKES9f//oMgXDTt3HYJ8b08snHgJwgwlKLQ7vJT5A32OKEmK+0skHsW45
SQyEzVHYyhoMqgSCgYFyjK8VDiNpNbMoGXhS2EAwc4TgsQP/Y9BuBdaH9GGocggMlpQnGuFeG/DV
BxZfhcEFBV8o5EpGsxzsE4aOfsFwcVTcl/mYbgAAAP//</cx:binary>
              </cx:geoCache>
            </cx:geography>
          </cx:layoutPr>
        </cx:series>
      </cx:plotAreaRegion>
    </cx:plotArea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.xml"/><Relationship Id="rId13" Type="http://schemas.openxmlformats.org/officeDocument/2006/relationships/image" Target="../media/image7.png"/><Relationship Id="rId18" Type="http://schemas.openxmlformats.org/officeDocument/2006/relationships/image" Target="../media/image12.png"/><Relationship Id="rId26" Type="http://schemas.openxmlformats.org/officeDocument/2006/relationships/image" Target="../media/image17.svg"/><Relationship Id="rId39" Type="http://schemas.openxmlformats.org/officeDocument/2006/relationships/image" Target="../media/image24.png"/><Relationship Id="rId3" Type="http://schemas.openxmlformats.org/officeDocument/2006/relationships/chart" Target="../charts/chart1.xml"/><Relationship Id="rId21" Type="http://schemas.openxmlformats.org/officeDocument/2006/relationships/chart" Target="../charts/chart5.xml"/><Relationship Id="rId34" Type="http://schemas.microsoft.com/office/2014/relationships/chartEx" Target="../charts/chartEx4.xml"/><Relationship Id="rId42" Type="http://schemas.openxmlformats.org/officeDocument/2006/relationships/hyperlink" Target="https://www.linkedin.com/in/rcastanhagi/" TargetMode="External"/><Relationship Id="rId7" Type="http://schemas.openxmlformats.org/officeDocument/2006/relationships/chart" Target="../charts/chart3.xml"/><Relationship Id="rId12" Type="http://schemas.microsoft.com/office/2014/relationships/chartEx" Target="../charts/chartEx2.xml"/><Relationship Id="rId17" Type="http://schemas.openxmlformats.org/officeDocument/2006/relationships/image" Target="../media/image11.emf"/><Relationship Id="rId25" Type="http://schemas.openxmlformats.org/officeDocument/2006/relationships/image" Target="../media/image16.png"/><Relationship Id="rId33" Type="http://schemas.openxmlformats.org/officeDocument/2006/relationships/image" Target="../media/image23.svg"/><Relationship Id="rId38" Type="http://schemas.openxmlformats.org/officeDocument/2006/relationships/chart" Target="../charts/chart11.xml"/><Relationship Id="rId2" Type="http://schemas.openxmlformats.org/officeDocument/2006/relationships/image" Target="../media/image2.svg"/><Relationship Id="rId16" Type="http://schemas.openxmlformats.org/officeDocument/2006/relationships/image" Target="../media/image10.svg"/><Relationship Id="rId20" Type="http://schemas.microsoft.com/office/2014/relationships/chartEx" Target="../charts/chartEx3.xml"/><Relationship Id="rId29" Type="http://schemas.openxmlformats.org/officeDocument/2006/relationships/image" Target="../media/image19.svg"/><Relationship Id="rId41" Type="http://schemas.openxmlformats.org/officeDocument/2006/relationships/chart" Target="../charts/chart12.xml"/><Relationship Id="rId1" Type="http://schemas.openxmlformats.org/officeDocument/2006/relationships/image" Target="../media/image1.png"/><Relationship Id="rId6" Type="http://schemas.openxmlformats.org/officeDocument/2006/relationships/chart" Target="../charts/chart2.xml"/><Relationship Id="rId11" Type="http://schemas.microsoft.com/office/2014/relationships/chartEx" Target="../charts/chartEx1.xml"/><Relationship Id="rId24" Type="http://schemas.openxmlformats.org/officeDocument/2006/relationships/image" Target="../media/image15.svg"/><Relationship Id="rId32" Type="http://schemas.openxmlformats.org/officeDocument/2006/relationships/image" Target="../media/image22.png"/><Relationship Id="rId37" Type="http://schemas.openxmlformats.org/officeDocument/2006/relationships/chart" Target="../charts/chart10.xml"/><Relationship Id="rId40" Type="http://schemas.openxmlformats.org/officeDocument/2006/relationships/image" Target="../media/image25.svg"/><Relationship Id="rId45" Type="http://schemas.openxmlformats.org/officeDocument/2006/relationships/image" Target="../media/image28.svg"/><Relationship Id="rId5" Type="http://schemas.openxmlformats.org/officeDocument/2006/relationships/image" Target="../media/image4.svg"/><Relationship Id="rId15" Type="http://schemas.openxmlformats.org/officeDocument/2006/relationships/image" Target="../media/image9.png"/><Relationship Id="rId23" Type="http://schemas.openxmlformats.org/officeDocument/2006/relationships/image" Target="../media/image14.png"/><Relationship Id="rId28" Type="http://schemas.openxmlformats.org/officeDocument/2006/relationships/image" Target="../media/image18.png"/><Relationship Id="rId36" Type="http://schemas.openxmlformats.org/officeDocument/2006/relationships/chart" Target="../charts/chart9.xml"/><Relationship Id="rId10" Type="http://schemas.openxmlformats.org/officeDocument/2006/relationships/image" Target="../media/image6.svg"/><Relationship Id="rId19" Type="http://schemas.openxmlformats.org/officeDocument/2006/relationships/image" Target="../media/image13.svg"/><Relationship Id="rId31" Type="http://schemas.openxmlformats.org/officeDocument/2006/relationships/image" Target="../media/image21.svg"/><Relationship Id="rId44" Type="http://schemas.openxmlformats.org/officeDocument/2006/relationships/image" Target="../media/image27.png"/><Relationship Id="rId4" Type="http://schemas.openxmlformats.org/officeDocument/2006/relationships/image" Target="../media/image3.png"/><Relationship Id="rId9" Type="http://schemas.openxmlformats.org/officeDocument/2006/relationships/image" Target="../media/image5.png"/><Relationship Id="rId14" Type="http://schemas.openxmlformats.org/officeDocument/2006/relationships/image" Target="../media/image8.svg"/><Relationship Id="rId22" Type="http://schemas.openxmlformats.org/officeDocument/2006/relationships/chart" Target="../charts/chart6.xml"/><Relationship Id="rId27" Type="http://schemas.openxmlformats.org/officeDocument/2006/relationships/chart" Target="../charts/chart7.xml"/><Relationship Id="rId30" Type="http://schemas.openxmlformats.org/officeDocument/2006/relationships/image" Target="../media/image20.png"/><Relationship Id="rId35" Type="http://schemas.openxmlformats.org/officeDocument/2006/relationships/chart" Target="../charts/chart8.xml"/><Relationship Id="rId43" Type="http://schemas.openxmlformats.org/officeDocument/2006/relationships/image" Target="../media/image26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536220</xdr:colOff>
      <xdr:row>31</xdr:row>
      <xdr:rowOff>126999</xdr:rowOff>
    </xdr:from>
    <xdr:to>
      <xdr:col>10</xdr:col>
      <xdr:colOff>232833</xdr:colOff>
      <xdr:row>33</xdr:row>
      <xdr:rowOff>98778</xdr:rowOff>
    </xdr:to>
    <xdr:sp macro="" textlink="">
      <xdr:nvSpPr>
        <xdr:cNvPr id="35" name="Retângulo 34">
          <a:extLst>
            <a:ext uri="{FF2B5EF4-FFF2-40B4-BE49-F238E27FC236}">
              <a16:creationId xmlns:a16="http://schemas.microsoft.com/office/drawing/2014/main" id="{6FC4331D-4291-470E-82B9-B5D26F9B7791}"/>
            </a:ext>
          </a:extLst>
        </xdr:cNvPr>
        <xdr:cNvSpPr/>
      </xdr:nvSpPr>
      <xdr:spPr>
        <a:xfrm>
          <a:off x="2031998" y="4995332"/>
          <a:ext cx="3598335" cy="296335"/>
        </a:xfrm>
        <a:prstGeom prst="rect">
          <a:avLst/>
        </a:prstGeom>
        <a:solidFill>
          <a:schemeClr val="bg1"/>
        </a:solidFill>
        <a:ln w="9525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3</xdr:col>
      <xdr:colOff>536223</xdr:colOff>
      <xdr:row>17</xdr:row>
      <xdr:rowOff>36167</xdr:rowOff>
    </xdr:from>
    <xdr:to>
      <xdr:col>10</xdr:col>
      <xdr:colOff>232833</xdr:colOff>
      <xdr:row>31</xdr:row>
      <xdr:rowOff>49389</xdr:rowOff>
    </xdr:to>
    <xdr:grpSp>
      <xdr:nvGrpSpPr>
        <xdr:cNvPr id="80" name="Agrupar 79">
          <a:extLst>
            <a:ext uri="{FF2B5EF4-FFF2-40B4-BE49-F238E27FC236}">
              <a16:creationId xmlns:a16="http://schemas.microsoft.com/office/drawing/2014/main" id="{A8949D6D-7512-45C1-8DC8-F0B9C9F0DC34}"/>
            </a:ext>
          </a:extLst>
        </xdr:cNvPr>
        <xdr:cNvGrpSpPr/>
      </xdr:nvGrpSpPr>
      <xdr:grpSpPr>
        <a:xfrm>
          <a:off x="2028473" y="2869855"/>
          <a:ext cx="3585985" cy="2346847"/>
          <a:chOff x="2032001" y="2794889"/>
          <a:chExt cx="3598332" cy="2285111"/>
        </a:xfrm>
      </xdr:grpSpPr>
      <xdr:sp macro="" textlink="">
        <xdr:nvSpPr>
          <xdr:cNvPr id="25" name="Retângulo 24">
            <a:extLst>
              <a:ext uri="{FF2B5EF4-FFF2-40B4-BE49-F238E27FC236}">
                <a16:creationId xmlns:a16="http://schemas.microsoft.com/office/drawing/2014/main" id="{3EE62D64-E2BA-4D03-98B4-C87E6330AA95}"/>
              </a:ext>
            </a:extLst>
          </xdr:cNvPr>
          <xdr:cNvSpPr/>
        </xdr:nvSpPr>
        <xdr:spPr>
          <a:xfrm>
            <a:off x="2032001" y="2794889"/>
            <a:ext cx="3598332" cy="2285111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pic>
        <xdr:nvPicPr>
          <xdr:cNvPr id="27" name="Gráfico 26" descr="Usuários">
            <a:extLst>
              <a:ext uri="{FF2B5EF4-FFF2-40B4-BE49-F238E27FC236}">
                <a16:creationId xmlns:a16="http://schemas.microsoft.com/office/drawing/2014/main" id="{C1D66354-0E32-41DB-9916-7BF12EB0DC6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2"/>
              </a:ext>
            </a:extLst>
          </a:blip>
          <a:stretch>
            <a:fillRect/>
          </a:stretch>
        </xdr:blipFill>
        <xdr:spPr>
          <a:xfrm>
            <a:off x="2102555" y="2857508"/>
            <a:ext cx="292478" cy="288000"/>
          </a:xfrm>
          <a:prstGeom prst="rect">
            <a:avLst/>
          </a:prstGeom>
        </xdr:spPr>
      </xdr:pic>
      <xdr:sp macro="" textlink="">
        <xdr:nvSpPr>
          <xdr:cNvPr id="28" name="CaixaDeTexto 27">
            <a:extLst>
              <a:ext uri="{FF2B5EF4-FFF2-40B4-BE49-F238E27FC236}">
                <a16:creationId xmlns:a16="http://schemas.microsoft.com/office/drawing/2014/main" id="{4D59ABBD-2883-4122-9ABE-F6431EC6DFBD}"/>
              </a:ext>
            </a:extLst>
          </xdr:cNvPr>
          <xdr:cNvSpPr txBox="1"/>
        </xdr:nvSpPr>
        <xdr:spPr>
          <a:xfrm>
            <a:off x="2424289" y="2875853"/>
            <a:ext cx="1459246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>
                <a:solidFill>
                  <a:srgbClr val="283E4A"/>
                </a:solidFill>
                <a:latin typeface="Century Gothic" panose="020B0502020202020204" pitchFamily="34" charset="0"/>
              </a:rPr>
              <a:t>Comentários por dia</a:t>
            </a:r>
          </a:p>
        </xdr:txBody>
      </xdr:sp>
    </xdr:grpSp>
    <xdr:clientData/>
  </xdr:twoCellAnchor>
  <xdr:twoCellAnchor>
    <xdr:from>
      <xdr:col>4</xdr:col>
      <xdr:colOff>14111</xdr:colOff>
      <xdr:row>19</xdr:row>
      <xdr:rowOff>134055</xdr:rowOff>
    </xdr:from>
    <xdr:to>
      <xdr:col>10</xdr:col>
      <xdr:colOff>226578</xdr:colOff>
      <xdr:row>30</xdr:row>
      <xdr:rowOff>149000</xdr:rowOff>
    </xdr:to>
    <xdr:graphicFrame macro="">
      <xdr:nvGraphicFramePr>
        <xdr:cNvPr id="137" name="Gráfico 136">
          <a:extLst>
            <a:ext uri="{FF2B5EF4-FFF2-40B4-BE49-F238E27FC236}">
              <a16:creationId xmlns:a16="http://schemas.microsoft.com/office/drawing/2014/main" id="{CE839C0C-480E-42E9-B1BD-93786075B9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7</xdr:col>
      <xdr:colOff>514338</xdr:colOff>
      <xdr:row>17</xdr:row>
      <xdr:rowOff>67731</xdr:rowOff>
    </xdr:from>
    <xdr:to>
      <xdr:col>10</xdr:col>
      <xdr:colOff>268413</xdr:colOff>
      <xdr:row>19</xdr:row>
      <xdr:rowOff>144991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39" name="Gênero">
              <a:extLst>
                <a:ext uri="{FF2B5EF4-FFF2-40B4-BE49-F238E27FC236}">
                  <a16:creationId xmlns:a16="http://schemas.microsoft.com/office/drawing/2014/main" id="{478B8197-DB86-4ACF-957A-7196570C7AE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Gêner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67188" y="2817281"/>
              <a:ext cx="1440000" cy="40111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>
    <xdr:from>
      <xdr:col>10</xdr:col>
      <xdr:colOff>303388</xdr:colOff>
      <xdr:row>17</xdr:row>
      <xdr:rowOff>35277</xdr:rowOff>
    </xdr:from>
    <xdr:to>
      <xdr:col>15</xdr:col>
      <xdr:colOff>246939</xdr:colOff>
      <xdr:row>27</xdr:row>
      <xdr:rowOff>127000</xdr:rowOff>
    </xdr:to>
    <xdr:grpSp>
      <xdr:nvGrpSpPr>
        <xdr:cNvPr id="55" name="Agrupar 54">
          <a:extLst>
            <a:ext uri="{FF2B5EF4-FFF2-40B4-BE49-F238E27FC236}">
              <a16:creationId xmlns:a16="http://schemas.microsoft.com/office/drawing/2014/main" id="{9D83C4EC-4687-419F-8CD4-48BD8669749F}"/>
            </a:ext>
          </a:extLst>
        </xdr:cNvPr>
        <xdr:cNvGrpSpPr/>
      </xdr:nvGrpSpPr>
      <xdr:grpSpPr>
        <a:xfrm>
          <a:off x="5685013" y="2868965"/>
          <a:ext cx="2721676" cy="1758598"/>
          <a:chOff x="6611060" y="2631722"/>
          <a:chExt cx="2688165" cy="1672168"/>
        </a:xfrm>
      </xdr:grpSpPr>
      <xdr:sp macro="" textlink="">
        <xdr:nvSpPr>
          <xdr:cNvPr id="93" name="Retângulo 92">
            <a:extLst>
              <a:ext uri="{FF2B5EF4-FFF2-40B4-BE49-F238E27FC236}">
                <a16:creationId xmlns:a16="http://schemas.microsoft.com/office/drawing/2014/main" id="{2006E25C-FBF4-418B-982F-FAF8D5E46BE4}"/>
              </a:ext>
            </a:extLst>
          </xdr:cNvPr>
          <xdr:cNvSpPr/>
        </xdr:nvSpPr>
        <xdr:spPr>
          <a:xfrm>
            <a:off x="6611060" y="2631722"/>
            <a:ext cx="2688165" cy="1672168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pic>
        <xdr:nvPicPr>
          <xdr:cNvPr id="95" name="Gráfico 94" descr="Envelope">
            <a:extLst>
              <a:ext uri="{FF2B5EF4-FFF2-40B4-BE49-F238E27FC236}">
                <a16:creationId xmlns:a16="http://schemas.microsoft.com/office/drawing/2014/main" id="{26B0B3C2-5C2E-4041-9CFA-9BD065037BE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5"/>
              </a:ext>
            </a:extLst>
          </a:blip>
          <a:stretch>
            <a:fillRect/>
          </a:stretch>
        </xdr:blipFill>
        <xdr:spPr>
          <a:xfrm>
            <a:off x="6681616" y="2695227"/>
            <a:ext cx="288000" cy="288000"/>
          </a:xfrm>
          <a:prstGeom prst="rect">
            <a:avLst/>
          </a:prstGeom>
        </xdr:spPr>
      </xdr:pic>
      <xdr:sp macro="" textlink="">
        <xdr:nvSpPr>
          <xdr:cNvPr id="96" name="CaixaDeTexto 95">
            <a:extLst>
              <a:ext uri="{FF2B5EF4-FFF2-40B4-BE49-F238E27FC236}">
                <a16:creationId xmlns:a16="http://schemas.microsoft.com/office/drawing/2014/main" id="{FDE87686-287F-4DE7-BEE8-2A8986814A80}"/>
              </a:ext>
            </a:extLst>
          </xdr:cNvPr>
          <xdr:cNvSpPr txBox="1"/>
        </xdr:nvSpPr>
        <xdr:spPr>
          <a:xfrm>
            <a:off x="6989231" y="2713575"/>
            <a:ext cx="2115579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>
                <a:solidFill>
                  <a:srgbClr val="283E4A"/>
                </a:solidFill>
                <a:latin typeface="Century Gothic" panose="020B0502020202020204" pitchFamily="34" charset="0"/>
              </a:rPr>
              <a:t>Estatística</a:t>
            </a:r>
            <a:r>
              <a:rPr lang="pt-BR" sz="1000" b="1" baseline="0">
                <a:solidFill>
                  <a:srgbClr val="283E4A"/>
                </a:solidFill>
                <a:latin typeface="Century Gothic" panose="020B0502020202020204" pitchFamily="34" charset="0"/>
              </a:rPr>
              <a:t> de envio da planilha</a:t>
            </a:r>
            <a:endParaRPr lang="pt-BR" sz="1000" b="1">
              <a:solidFill>
                <a:srgbClr val="283E4A"/>
              </a:solidFill>
              <a:latin typeface="Century Gothic" panose="020B0502020202020204" pitchFamily="34" charset="0"/>
            </a:endParaRPr>
          </a:p>
        </xdr:txBody>
      </xdr:sp>
    </xdr:grpSp>
    <xdr:clientData/>
  </xdr:twoCellAnchor>
  <xdr:twoCellAnchor>
    <xdr:from>
      <xdr:col>10</xdr:col>
      <xdr:colOff>253997</xdr:colOff>
      <xdr:row>18</xdr:row>
      <xdr:rowOff>155220</xdr:rowOff>
    </xdr:from>
    <xdr:to>
      <xdr:col>13</xdr:col>
      <xdr:colOff>402163</xdr:colOff>
      <xdr:row>28</xdr:row>
      <xdr:rowOff>12697</xdr:rowOff>
    </xdr:to>
    <xdr:graphicFrame macro="">
      <xdr:nvGraphicFramePr>
        <xdr:cNvPr id="151" name="Gráfico 150">
          <a:extLst>
            <a:ext uri="{FF2B5EF4-FFF2-40B4-BE49-F238E27FC236}">
              <a16:creationId xmlns:a16="http://schemas.microsoft.com/office/drawing/2014/main" id="{79533396-C657-40D0-AA5A-BD7FE3F3A3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331257</xdr:colOff>
      <xdr:row>17</xdr:row>
      <xdr:rowOff>38099</xdr:rowOff>
    </xdr:from>
    <xdr:to>
      <xdr:col>4</xdr:col>
      <xdr:colOff>2289</xdr:colOff>
      <xdr:row>33</xdr:row>
      <xdr:rowOff>113596</xdr:rowOff>
    </xdr:to>
    <xdr:sp macro="" textlink="">
      <xdr:nvSpPr>
        <xdr:cNvPr id="91" name="Retângulo 90">
          <a:extLst>
            <a:ext uri="{FF2B5EF4-FFF2-40B4-BE49-F238E27FC236}">
              <a16:creationId xmlns:a16="http://schemas.microsoft.com/office/drawing/2014/main" id="{7BCDEE04-7FF9-4C66-8DFE-DB72E7BAA626}"/>
            </a:ext>
          </a:extLst>
        </xdr:cNvPr>
        <xdr:cNvSpPr/>
      </xdr:nvSpPr>
      <xdr:spPr>
        <a:xfrm>
          <a:off x="331257" y="2790824"/>
          <a:ext cx="1737957" cy="2666297"/>
        </a:xfrm>
        <a:prstGeom prst="rect">
          <a:avLst/>
        </a:prstGeom>
        <a:solidFill>
          <a:srgbClr val="CAEDFF">
            <a:alpha val="69804"/>
          </a:srgbClr>
        </a:soli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85017</xdr:colOff>
      <xdr:row>27</xdr:row>
      <xdr:rowOff>158396</xdr:rowOff>
    </xdr:from>
    <xdr:to>
      <xdr:col>3</xdr:col>
      <xdr:colOff>410239</xdr:colOff>
      <xdr:row>32</xdr:row>
      <xdr:rowOff>76885</xdr:rowOff>
    </xdr:to>
    <xdr:graphicFrame macro="">
      <xdr:nvGraphicFramePr>
        <xdr:cNvPr id="143" name="Gráfico 142">
          <a:extLst>
            <a:ext uri="{FF2B5EF4-FFF2-40B4-BE49-F238E27FC236}">
              <a16:creationId xmlns:a16="http://schemas.microsoft.com/office/drawing/2014/main" id="{B514A28B-8C78-4C67-B28F-1CB0B583F3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85011</xdr:colOff>
      <xdr:row>19</xdr:row>
      <xdr:rowOff>124863</xdr:rowOff>
    </xdr:from>
    <xdr:to>
      <xdr:col>3</xdr:col>
      <xdr:colOff>410233</xdr:colOff>
      <xdr:row>24</xdr:row>
      <xdr:rowOff>36649</xdr:rowOff>
    </xdr:to>
    <xdr:graphicFrame macro="">
      <xdr:nvGraphicFramePr>
        <xdr:cNvPr id="142" name="Gráfico 141">
          <a:extLst>
            <a:ext uri="{FF2B5EF4-FFF2-40B4-BE49-F238E27FC236}">
              <a16:creationId xmlns:a16="http://schemas.microsoft.com/office/drawing/2014/main" id="{D22ABFF1-6166-42A9-A688-65DC53D9FB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77607</xdr:colOff>
      <xdr:row>1</xdr:row>
      <xdr:rowOff>42333</xdr:rowOff>
    </xdr:from>
    <xdr:to>
      <xdr:col>25</xdr:col>
      <xdr:colOff>395111</xdr:colOff>
      <xdr:row>16</xdr:row>
      <xdr:rowOff>134055</xdr:rowOff>
    </xdr:to>
    <xdr:grpSp>
      <xdr:nvGrpSpPr>
        <xdr:cNvPr id="79" name="Agrupar 78">
          <a:extLst>
            <a:ext uri="{FF2B5EF4-FFF2-40B4-BE49-F238E27FC236}">
              <a16:creationId xmlns:a16="http://schemas.microsoft.com/office/drawing/2014/main" id="{1939CB2D-A083-43C6-A4E3-0A494D252459}"/>
            </a:ext>
          </a:extLst>
        </xdr:cNvPr>
        <xdr:cNvGrpSpPr/>
      </xdr:nvGrpSpPr>
      <xdr:grpSpPr>
        <a:xfrm>
          <a:off x="9348607" y="209021"/>
          <a:ext cx="4762504" cy="2592034"/>
          <a:chOff x="9348607" y="209021"/>
          <a:chExt cx="4762504" cy="2592034"/>
        </a:xfrm>
      </xdr:grpSpPr>
      <xdr:sp macro="" textlink="">
        <xdr:nvSpPr>
          <xdr:cNvPr id="9" name="Retângulo 8">
            <a:extLst>
              <a:ext uri="{FF2B5EF4-FFF2-40B4-BE49-F238E27FC236}">
                <a16:creationId xmlns:a16="http://schemas.microsoft.com/office/drawing/2014/main" id="{4198C521-E0F5-47C4-9598-15B45C1F642B}"/>
              </a:ext>
            </a:extLst>
          </xdr:cNvPr>
          <xdr:cNvSpPr/>
        </xdr:nvSpPr>
        <xdr:spPr>
          <a:xfrm>
            <a:off x="9348607" y="209021"/>
            <a:ext cx="4762504" cy="2592034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pic>
        <xdr:nvPicPr>
          <xdr:cNvPr id="11" name="Gráfico 10" descr="Américas no Globo">
            <a:extLst>
              <a:ext uri="{FF2B5EF4-FFF2-40B4-BE49-F238E27FC236}">
                <a16:creationId xmlns:a16="http://schemas.microsoft.com/office/drawing/2014/main" id="{F9D670A2-28A0-4558-83E5-ADABFB5FAD3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0"/>
              </a:ext>
            </a:extLst>
          </a:blip>
          <a:stretch>
            <a:fillRect/>
          </a:stretch>
        </xdr:blipFill>
        <xdr:spPr>
          <a:xfrm>
            <a:off x="9405055" y="265465"/>
            <a:ext cx="288000" cy="296819"/>
          </a:xfrm>
          <a:prstGeom prst="rect">
            <a:avLst/>
          </a:prstGeom>
        </xdr:spPr>
      </xdr:pic>
      <xdr:sp macro="" textlink="">
        <xdr:nvSpPr>
          <xdr:cNvPr id="59" name="CaixaDeTexto 58">
            <a:extLst>
              <a:ext uri="{FF2B5EF4-FFF2-40B4-BE49-F238E27FC236}">
                <a16:creationId xmlns:a16="http://schemas.microsoft.com/office/drawing/2014/main" id="{306D31B1-C866-491B-95C4-4455970357DC}"/>
              </a:ext>
            </a:extLst>
          </xdr:cNvPr>
          <xdr:cNvSpPr txBox="1"/>
        </xdr:nvSpPr>
        <xdr:spPr>
          <a:xfrm>
            <a:off x="9702805" y="280989"/>
            <a:ext cx="1492653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>
                <a:solidFill>
                  <a:srgbClr val="283E4A"/>
                </a:solidFill>
                <a:latin typeface="Century Gothic" panose="020B0502020202020204" pitchFamily="34" charset="0"/>
              </a:rPr>
              <a:t>Top views por estado</a:t>
            </a:r>
          </a:p>
        </xdr:txBody>
      </xdr:sp>
    </xdr:grpSp>
    <xdr:clientData/>
  </xdr:twoCellAnchor>
  <xdr:twoCellAnchor>
    <xdr:from>
      <xdr:col>17</xdr:col>
      <xdr:colOff>170418</xdr:colOff>
      <xdr:row>9</xdr:row>
      <xdr:rowOff>54248</xdr:rowOff>
    </xdr:from>
    <xdr:to>
      <xdr:col>20</xdr:col>
      <xdr:colOff>353862</xdr:colOff>
      <xdr:row>15</xdr:row>
      <xdr:rowOff>115632</xdr:rowOff>
    </xdr:to>
    <xdr:grpSp>
      <xdr:nvGrpSpPr>
        <xdr:cNvPr id="133" name="Agrupar 132">
          <a:extLst>
            <a:ext uri="{FF2B5EF4-FFF2-40B4-BE49-F238E27FC236}">
              <a16:creationId xmlns:a16="http://schemas.microsoft.com/office/drawing/2014/main" id="{D236A7D6-B05A-4CF6-8402-93AD1C6F230B}"/>
            </a:ext>
          </a:extLst>
        </xdr:cNvPr>
        <xdr:cNvGrpSpPr/>
      </xdr:nvGrpSpPr>
      <xdr:grpSpPr>
        <a:xfrm>
          <a:off x="9441418" y="1554436"/>
          <a:ext cx="1850319" cy="1061509"/>
          <a:chOff x="9285109" y="1679766"/>
          <a:chExt cx="1853983" cy="1045146"/>
        </a:xfrm>
      </xdr:grpSpPr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140" name="Gráfico 139">
                <a:extLst>
                  <a:ext uri="{FF2B5EF4-FFF2-40B4-BE49-F238E27FC236}">
                    <a16:creationId xmlns:a16="http://schemas.microsoft.com/office/drawing/2014/main" id="{458F280D-7C0C-4757-8736-E1F62F7E45A3}"/>
                  </a:ext>
                </a:extLst>
              </xdr:cNvPr>
              <xdr:cNvGraphicFramePr/>
            </xdr:nvGraphicFramePr>
            <xdr:xfrm>
              <a:off x="9285109" y="1679766"/>
              <a:ext cx="1853983" cy="1045146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11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9285109" y="1679766"/>
                <a:ext cx="1853983" cy="1045146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pt-BR" sz="1100"/>
                  <a:t>Este gráfico não está disponível na sua versão de Excel.
Editar esta forma ou salvar esta pasta de trabalho em um formato de arquivo diferente quebrará o gráfico permanentemente.</a:t>
                </a:r>
              </a:p>
            </xdr:txBody>
          </xdr:sp>
        </mc:Fallback>
      </mc:AlternateContent>
      <xdr:sp macro="" textlink="">
        <xdr:nvSpPr>
          <xdr:cNvPr id="132" name="Forma Livre: Forma 131">
            <a:extLst>
              <a:ext uri="{FF2B5EF4-FFF2-40B4-BE49-F238E27FC236}">
                <a16:creationId xmlns:a16="http://schemas.microsoft.com/office/drawing/2014/main" id="{85E1A7C9-C429-4BC1-92C7-B4D2A6E2A8AA}"/>
              </a:ext>
            </a:extLst>
          </xdr:cNvPr>
          <xdr:cNvSpPr/>
        </xdr:nvSpPr>
        <xdr:spPr>
          <a:xfrm>
            <a:off x="10167214" y="2470475"/>
            <a:ext cx="935474" cy="222517"/>
          </a:xfrm>
          <a:custGeom>
            <a:avLst/>
            <a:gdLst>
              <a:gd name="connsiteX0" fmla="*/ 11586 w 929088"/>
              <a:gd name="connsiteY0" fmla="*/ 83038 h 183863"/>
              <a:gd name="connsiteX1" fmla="*/ 11586 w 929088"/>
              <a:gd name="connsiteY1" fmla="*/ 83038 h 183863"/>
              <a:gd name="connsiteX2" fmla="*/ 299778 w 929088"/>
              <a:gd name="connsiteY2" fmla="*/ 78153 h 183863"/>
              <a:gd name="connsiteX3" fmla="*/ 299778 w 929088"/>
              <a:gd name="connsiteY3" fmla="*/ 78153 h 183863"/>
              <a:gd name="connsiteX4" fmla="*/ 304663 w 929088"/>
              <a:gd name="connsiteY4" fmla="*/ 4884 h 183863"/>
              <a:gd name="connsiteX5" fmla="*/ 319317 w 929088"/>
              <a:gd name="connsiteY5" fmla="*/ 0 h 183863"/>
              <a:gd name="connsiteX6" fmla="*/ 421894 w 929088"/>
              <a:gd name="connsiteY6" fmla="*/ 4884 h 183863"/>
              <a:gd name="connsiteX7" fmla="*/ 460970 w 929088"/>
              <a:gd name="connsiteY7" fmla="*/ 9769 h 183863"/>
              <a:gd name="connsiteX8" fmla="*/ 920124 w 929088"/>
              <a:gd name="connsiteY8" fmla="*/ 14653 h 183863"/>
              <a:gd name="connsiteX9" fmla="*/ 925009 w 929088"/>
              <a:gd name="connsiteY9" fmla="*/ 68384 h 183863"/>
              <a:gd name="connsiteX10" fmla="*/ 915240 w 929088"/>
              <a:gd name="connsiteY10" fmla="*/ 161192 h 183863"/>
              <a:gd name="connsiteX11" fmla="*/ 900586 w 929088"/>
              <a:gd name="connsiteY11" fmla="*/ 166077 h 183863"/>
              <a:gd name="connsiteX12" fmla="*/ 778470 w 929088"/>
              <a:gd name="connsiteY12" fmla="*/ 170961 h 183863"/>
              <a:gd name="connsiteX13" fmla="*/ 763817 w 929088"/>
              <a:gd name="connsiteY13" fmla="*/ 175846 h 183863"/>
              <a:gd name="connsiteX14" fmla="*/ 607509 w 929088"/>
              <a:gd name="connsiteY14" fmla="*/ 175846 h 183863"/>
              <a:gd name="connsiteX15" fmla="*/ 128817 w 929088"/>
              <a:gd name="connsiteY15" fmla="*/ 175846 h 183863"/>
              <a:gd name="connsiteX16" fmla="*/ 79970 w 929088"/>
              <a:gd name="connsiteY16" fmla="*/ 166077 h 183863"/>
              <a:gd name="connsiteX17" fmla="*/ 65317 w 929088"/>
              <a:gd name="connsiteY17" fmla="*/ 161192 h 183863"/>
              <a:gd name="connsiteX18" fmla="*/ 1817 w 929088"/>
              <a:gd name="connsiteY18" fmla="*/ 151423 h 183863"/>
              <a:gd name="connsiteX19" fmla="*/ 11586 w 929088"/>
              <a:gd name="connsiteY19" fmla="*/ 83038 h 18386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</a:cxnLst>
            <a:rect l="l" t="t" r="r" b="b"/>
            <a:pathLst>
              <a:path w="929088" h="183863">
                <a:moveTo>
                  <a:pt x="11586" y="83038"/>
                </a:moveTo>
                <a:lnTo>
                  <a:pt x="11586" y="83038"/>
                </a:lnTo>
                <a:cubicBezTo>
                  <a:pt x="263953" y="77780"/>
                  <a:pt x="167876" y="78153"/>
                  <a:pt x="299778" y="78153"/>
                </a:cubicBezTo>
                <a:lnTo>
                  <a:pt x="299778" y="78153"/>
                </a:lnTo>
                <a:cubicBezTo>
                  <a:pt x="301406" y="53730"/>
                  <a:pt x="298726" y="28630"/>
                  <a:pt x="304663" y="4884"/>
                </a:cubicBezTo>
                <a:cubicBezTo>
                  <a:pt x="305912" y="-111"/>
                  <a:pt x="314168" y="0"/>
                  <a:pt x="319317" y="0"/>
                </a:cubicBezTo>
                <a:cubicBezTo>
                  <a:pt x="353548" y="0"/>
                  <a:pt x="387702" y="3256"/>
                  <a:pt x="421894" y="4884"/>
                </a:cubicBezTo>
                <a:cubicBezTo>
                  <a:pt x="434919" y="6512"/>
                  <a:pt x="447846" y="9512"/>
                  <a:pt x="460970" y="9769"/>
                </a:cubicBezTo>
                <a:cubicBezTo>
                  <a:pt x="614001" y="12770"/>
                  <a:pt x="768271" y="-4528"/>
                  <a:pt x="920124" y="14653"/>
                </a:cubicBezTo>
                <a:cubicBezTo>
                  <a:pt x="937966" y="16907"/>
                  <a:pt x="923381" y="50474"/>
                  <a:pt x="925009" y="68384"/>
                </a:cubicBezTo>
                <a:cubicBezTo>
                  <a:pt x="921753" y="99320"/>
                  <a:pt x="922784" y="131014"/>
                  <a:pt x="915240" y="161192"/>
                </a:cubicBezTo>
                <a:cubicBezTo>
                  <a:pt x="913991" y="166187"/>
                  <a:pt x="905722" y="165710"/>
                  <a:pt x="900586" y="166077"/>
                </a:cubicBezTo>
                <a:cubicBezTo>
                  <a:pt x="859952" y="168979"/>
                  <a:pt x="819175" y="169333"/>
                  <a:pt x="778470" y="170961"/>
                </a:cubicBezTo>
                <a:cubicBezTo>
                  <a:pt x="773586" y="172589"/>
                  <a:pt x="768768" y="174432"/>
                  <a:pt x="763817" y="175846"/>
                </a:cubicBezTo>
                <a:cubicBezTo>
                  <a:pt x="707116" y="192046"/>
                  <a:pt x="702772" y="179248"/>
                  <a:pt x="607509" y="175846"/>
                </a:cubicBezTo>
                <a:cubicBezTo>
                  <a:pt x="410828" y="178738"/>
                  <a:pt x="304661" y="185615"/>
                  <a:pt x="128817" y="175846"/>
                </a:cubicBezTo>
                <a:cubicBezTo>
                  <a:pt x="116914" y="175185"/>
                  <a:pt x="92831" y="169752"/>
                  <a:pt x="79970" y="166077"/>
                </a:cubicBezTo>
                <a:cubicBezTo>
                  <a:pt x="75019" y="164663"/>
                  <a:pt x="70343" y="162309"/>
                  <a:pt x="65317" y="161192"/>
                </a:cubicBezTo>
                <a:cubicBezTo>
                  <a:pt x="53109" y="158479"/>
                  <a:pt x="12735" y="152982"/>
                  <a:pt x="1817" y="151423"/>
                </a:cubicBezTo>
                <a:cubicBezTo>
                  <a:pt x="-5128" y="130590"/>
                  <a:pt x="9958" y="94435"/>
                  <a:pt x="11586" y="83038"/>
                </a:cubicBezTo>
                <a:close/>
              </a:path>
            </a:pathLst>
          </a:cu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>
    <xdr:from>
      <xdr:col>20</xdr:col>
      <xdr:colOff>144912</xdr:colOff>
      <xdr:row>10</xdr:row>
      <xdr:rowOff>98772</xdr:rowOff>
    </xdr:from>
    <xdr:to>
      <xdr:col>24</xdr:col>
      <xdr:colOff>243691</xdr:colOff>
      <xdr:row>15</xdr:row>
      <xdr:rowOff>62789</xdr:rowOff>
    </xdr:to>
    <xdr:grpSp>
      <xdr:nvGrpSpPr>
        <xdr:cNvPr id="89" name="Agrupar 88">
          <a:extLst>
            <a:ext uri="{FF2B5EF4-FFF2-40B4-BE49-F238E27FC236}">
              <a16:creationId xmlns:a16="http://schemas.microsoft.com/office/drawing/2014/main" id="{9429CC7F-33E9-4879-A86C-42AD0AA3844F}"/>
            </a:ext>
          </a:extLst>
        </xdr:cNvPr>
        <xdr:cNvGrpSpPr/>
      </xdr:nvGrpSpPr>
      <xdr:grpSpPr>
        <a:xfrm>
          <a:off x="11082787" y="1765647"/>
          <a:ext cx="2321279" cy="797455"/>
          <a:chOff x="11084821" y="1933221"/>
          <a:chExt cx="2326164" cy="794402"/>
        </a:xfrm>
      </xdr:grpSpPr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138" name="Gráfico 137">
                <a:extLst>
                  <a:ext uri="{FF2B5EF4-FFF2-40B4-BE49-F238E27FC236}">
                    <a16:creationId xmlns:a16="http://schemas.microsoft.com/office/drawing/2014/main" id="{6E8BA932-9612-47B2-BC0D-72BD64D72BDD}"/>
                  </a:ext>
                </a:extLst>
              </xdr:cNvPr>
              <xdr:cNvGraphicFramePr/>
            </xdr:nvGraphicFramePr>
            <xdr:xfrm>
              <a:off x="11084821" y="1933221"/>
              <a:ext cx="2326164" cy="794402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12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1084821" y="1933221"/>
                <a:ext cx="2326164" cy="794402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pt-BR" sz="1100"/>
                  <a:t>Este gráfico não está disponível na sua versão de Excel.
Editar esta forma ou salvar esta pasta de trabalho em um formato de arquivo diferente quebrará o gráfico permanentemente.</a:t>
                </a:r>
              </a:p>
            </xdr:txBody>
          </xdr:sp>
        </mc:Fallback>
      </mc:AlternateContent>
      <xdr:sp macro="" textlink="">
        <xdr:nvSpPr>
          <xdr:cNvPr id="86" name="Forma Livre: Forma 85">
            <a:extLst>
              <a:ext uri="{FF2B5EF4-FFF2-40B4-BE49-F238E27FC236}">
                <a16:creationId xmlns:a16="http://schemas.microsoft.com/office/drawing/2014/main" id="{95C39FEC-D7C1-4F60-A97A-AF39E24B2E7C}"/>
              </a:ext>
            </a:extLst>
          </xdr:cNvPr>
          <xdr:cNvSpPr/>
        </xdr:nvSpPr>
        <xdr:spPr>
          <a:xfrm>
            <a:off x="12446000" y="2471615"/>
            <a:ext cx="913764" cy="205154"/>
          </a:xfrm>
          <a:custGeom>
            <a:avLst/>
            <a:gdLst>
              <a:gd name="connsiteX0" fmla="*/ 29308 w 913764"/>
              <a:gd name="connsiteY0" fmla="*/ 102577 h 205154"/>
              <a:gd name="connsiteX1" fmla="*/ 29308 w 913764"/>
              <a:gd name="connsiteY1" fmla="*/ 102577 h 205154"/>
              <a:gd name="connsiteX2" fmla="*/ 97692 w 913764"/>
              <a:gd name="connsiteY2" fmla="*/ 107462 h 205154"/>
              <a:gd name="connsiteX3" fmla="*/ 283308 w 913764"/>
              <a:gd name="connsiteY3" fmla="*/ 97693 h 205154"/>
              <a:gd name="connsiteX4" fmla="*/ 293077 w 913764"/>
              <a:gd name="connsiteY4" fmla="*/ 87923 h 205154"/>
              <a:gd name="connsiteX5" fmla="*/ 293077 w 913764"/>
              <a:gd name="connsiteY5" fmla="*/ 87923 h 205154"/>
              <a:gd name="connsiteX6" fmla="*/ 293077 w 913764"/>
              <a:gd name="connsiteY6" fmla="*/ 9770 h 205154"/>
              <a:gd name="connsiteX7" fmla="*/ 293077 w 913764"/>
              <a:gd name="connsiteY7" fmla="*/ 9770 h 205154"/>
              <a:gd name="connsiteX8" fmla="*/ 337038 w 913764"/>
              <a:gd name="connsiteY8" fmla="*/ 0 h 205154"/>
              <a:gd name="connsiteX9" fmla="*/ 903654 w 913764"/>
              <a:gd name="connsiteY9" fmla="*/ 4885 h 205154"/>
              <a:gd name="connsiteX10" fmla="*/ 903654 w 913764"/>
              <a:gd name="connsiteY10" fmla="*/ 4885 h 205154"/>
              <a:gd name="connsiteX11" fmla="*/ 913423 w 913764"/>
              <a:gd name="connsiteY11" fmla="*/ 48847 h 205154"/>
              <a:gd name="connsiteX12" fmla="*/ 903654 w 913764"/>
              <a:gd name="connsiteY12" fmla="*/ 156308 h 205154"/>
              <a:gd name="connsiteX13" fmla="*/ 903654 w 913764"/>
              <a:gd name="connsiteY13" fmla="*/ 185616 h 205154"/>
              <a:gd name="connsiteX14" fmla="*/ 903654 w 913764"/>
              <a:gd name="connsiteY14" fmla="*/ 185616 h 205154"/>
              <a:gd name="connsiteX15" fmla="*/ 845038 w 913764"/>
              <a:gd name="connsiteY15" fmla="*/ 190500 h 205154"/>
              <a:gd name="connsiteX16" fmla="*/ 825500 w 913764"/>
              <a:gd name="connsiteY16" fmla="*/ 195385 h 205154"/>
              <a:gd name="connsiteX17" fmla="*/ 561731 w 913764"/>
              <a:gd name="connsiteY17" fmla="*/ 205154 h 205154"/>
              <a:gd name="connsiteX18" fmla="*/ 166077 w 913764"/>
              <a:gd name="connsiteY18" fmla="*/ 200270 h 205154"/>
              <a:gd name="connsiteX19" fmla="*/ 117231 w 913764"/>
              <a:gd name="connsiteY19" fmla="*/ 195385 h 205154"/>
              <a:gd name="connsiteX20" fmla="*/ 43962 w 913764"/>
              <a:gd name="connsiteY20" fmla="*/ 190500 h 205154"/>
              <a:gd name="connsiteX21" fmla="*/ 0 w 913764"/>
              <a:gd name="connsiteY21" fmla="*/ 185616 h 205154"/>
              <a:gd name="connsiteX22" fmla="*/ 0 w 913764"/>
              <a:gd name="connsiteY22" fmla="*/ 185616 h 205154"/>
              <a:gd name="connsiteX23" fmla="*/ 29308 w 913764"/>
              <a:gd name="connsiteY23" fmla="*/ 102577 h 20515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</a:cxnLst>
            <a:rect l="l" t="t" r="r" b="b"/>
            <a:pathLst>
              <a:path w="913764" h="205154">
                <a:moveTo>
                  <a:pt x="29308" y="102577"/>
                </a:moveTo>
                <a:lnTo>
                  <a:pt x="29308" y="102577"/>
                </a:lnTo>
                <a:cubicBezTo>
                  <a:pt x="52103" y="104205"/>
                  <a:pt x="74839" y="107462"/>
                  <a:pt x="97692" y="107462"/>
                </a:cubicBezTo>
                <a:cubicBezTo>
                  <a:pt x="232729" y="107462"/>
                  <a:pt x="208503" y="110159"/>
                  <a:pt x="283308" y="97693"/>
                </a:cubicBezTo>
                <a:lnTo>
                  <a:pt x="293077" y="87923"/>
                </a:lnTo>
                <a:lnTo>
                  <a:pt x="293077" y="87923"/>
                </a:lnTo>
                <a:lnTo>
                  <a:pt x="293077" y="9770"/>
                </a:lnTo>
                <a:lnTo>
                  <a:pt x="293077" y="9770"/>
                </a:lnTo>
                <a:cubicBezTo>
                  <a:pt x="307731" y="6513"/>
                  <a:pt x="322027" y="120"/>
                  <a:pt x="337038" y="0"/>
                </a:cubicBezTo>
                <a:lnTo>
                  <a:pt x="903654" y="4885"/>
                </a:lnTo>
                <a:lnTo>
                  <a:pt x="903654" y="4885"/>
                </a:lnTo>
                <a:cubicBezTo>
                  <a:pt x="906910" y="19539"/>
                  <a:pt x="912771" y="33850"/>
                  <a:pt x="913423" y="48847"/>
                </a:cubicBezTo>
                <a:cubicBezTo>
                  <a:pt x="915601" y="98957"/>
                  <a:pt x="906778" y="112573"/>
                  <a:pt x="903654" y="156308"/>
                </a:cubicBezTo>
                <a:cubicBezTo>
                  <a:pt x="902958" y="166053"/>
                  <a:pt x="903654" y="175847"/>
                  <a:pt x="903654" y="185616"/>
                </a:cubicBezTo>
                <a:lnTo>
                  <a:pt x="903654" y="185616"/>
                </a:lnTo>
                <a:cubicBezTo>
                  <a:pt x="884115" y="187244"/>
                  <a:pt x="864493" y="188068"/>
                  <a:pt x="845038" y="190500"/>
                </a:cubicBezTo>
                <a:cubicBezTo>
                  <a:pt x="838377" y="191333"/>
                  <a:pt x="832204" y="195038"/>
                  <a:pt x="825500" y="195385"/>
                </a:cubicBezTo>
                <a:cubicBezTo>
                  <a:pt x="737634" y="199930"/>
                  <a:pt x="649654" y="201898"/>
                  <a:pt x="561731" y="205154"/>
                </a:cubicBezTo>
                <a:lnTo>
                  <a:pt x="166077" y="200270"/>
                </a:lnTo>
                <a:cubicBezTo>
                  <a:pt x="149718" y="199910"/>
                  <a:pt x="133542" y="196690"/>
                  <a:pt x="117231" y="195385"/>
                </a:cubicBezTo>
                <a:cubicBezTo>
                  <a:pt x="92832" y="193433"/>
                  <a:pt x="68385" y="192128"/>
                  <a:pt x="43962" y="190500"/>
                </a:cubicBezTo>
                <a:cubicBezTo>
                  <a:pt x="9836" y="184813"/>
                  <a:pt x="24558" y="185616"/>
                  <a:pt x="0" y="185616"/>
                </a:cubicBezTo>
                <a:lnTo>
                  <a:pt x="0" y="185616"/>
                </a:lnTo>
                <a:cubicBezTo>
                  <a:pt x="5010" y="120493"/>
                  <a:pt x="24423" y="116417"/>
                  <a:pt x="29308" y="102577"/>
                </a:cubicBezTo>
                <a:close/>
              </a:path>
            </a:pathLst>
          </a:cu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>
    <xdr:from>
      <xdr:col>10</xdr:col>
      <xdr:colOff>301448</xdr:colOff>
      <xdr:row>1</xdr:row>
      <xdr:rowOff>46566</xdr:rowOff>
    </xdr:from>
    <xdr:to>
      <xdr:col>17</xdr:col>
      <xdr:colOff>1490</xdr:colOff>
      <xdr:row>16</xdr:row>
      <xdr:rowOff>132399</xdr:rowOff>
    </xdr:to>
    <xdr:grpSp>
      <xdr:nvGrpSpPr>
        <xdr:cNvPr id="74" name="Agrupar 73">
          <a:extLst>
            <a:ext uri="{FF2B5EF4-FFF2-40B4-BE49-F238E27FC236}">
              <a16:creationId xmlns:a16="http://schemas.microsoft.com/office/drawing/2014/main" id="{D8265338-D540-4BE7-809D-6AE0465E2B79}"/>
            </a:ext>
          </a:extLst>
        </xdr:cNvPr>
        <xdr:cNvGrpSpPr/>
      </xdr:nvGrpSpPr>
      <xdr:grpSpPr>
        <a:xfrm>
          <a:off x="5683073" y="213254"/>
          <a:ext cx="3589417" cy="2586145"/>
          <a:chOff x="5683073" y="213254"/>
          <a:chExt cx="3589417" cy="2586145"/>
        </a:xfrm>
      </xdr:grpSpPr>
      <xdr:sp macro="" textlink="">
        <xdr:nvSpPr>
          <xdr:cNvPr id="23" name="Retângulo 22">
            <a:extLst>
              <a:ext uri="{FF2B5EF4-FFF2-40B4-BE49-F238E27FC236}">
                <a16:creationId xmlns:a16="http://schemas.microsoft.com/office/drawing/2014/main" id="{27192289-5F4D-46DA-884B-FDA802D5FD6A}"/>
              </a:ext>
            </a:extLst>
          </xdr:cNvPr>
          <xdr:cNvSpPr/>
        </xdr:nvSpPr>
        <xdr:spPr>
          <a:xfrm>
            <a:off x="5683073" y="213254"/>
            <a:ext cx="3589417" cy="2586145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pic>
        <xdr:nvPicPr>
          <xdr:cNvPr id="8" name="Gráfico 7" descr="Crachá de Funcionário">
            <a:extLst>
              <a:ext uri="{FF2B5EF4-FFF2-40B4-BE49-F238E27FC236}">
                <a16:creationId xmlns:a16="http://schemas.microsoft.com/office/drawing/2014/main" id="{40861E16-A55E-418F-AF8C-24AFA143B37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4"/>
              </a:ext>
            </a:extLst>
          </a:blip>
          <a:stretch>
            <a:fillRect/>
          </a:stretch>
        </xdr:blipFill>
        <xdr:spPr>
          <a:xfrm>
            <a:off x="5756451" y="251354"/>
            <a:ext cx="286236" cy="296819"/>
          </a:xfrm>
          <a:prstGeom prst="rect">
            <a:avLst/>
          </a:prstGeom>
        </xdr:spPr>
      </xdr:pic>
      <xdr:sp macro="" textlink="">
        <xdr:nvSpPr>
          <xdr:cNvPr id="24" name="CaixaDeTexto 23">
            <a:extLst>
              <a:ext uri="{FF2B5EF4-FFF2-40B4-BE49-F238E27FC236}">
                <a16:creationId xmlns:a16="http://schemas.microsoft.com/office/drawing/2014/main" id="{9068BD36-C481-4EC3-A1D6-84C0706C615B}"/>
              </a:ext>
            </a:extLst>
          </xdr:cNvPr>
          <xdr:cNvSpPr txBox="1"/>
        </xdr:nvSpPr>
        <xdr:spPr>
          <a:xfrm>
            <a:off x="6055257" y="283810"/>
            <a:ext cx="2128724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>
                <a:solidFill>
                  <a:srgbClr val="283E4A"/>
                </a:solidFill>
                <a:latin typeface="Century Gothic" panose="020B0502020202020204" pitchFamily="34" charset="0"/>
              </a:rPr>
              <a:t>Top views</a:t>
            </a:r>
            <a:r>
              <a:rPr lang="pt-BR" sz="1000" b="1" baseline="0">
                <a:solidFill>
                  <a:srgbClr val="283E4A"/>
                </a:solidFill>
                <a:latin typeface="Century Gothic" panose="020B0502020202020204" pitchFamily="34" charset="0"/>
              </a:rPr>
              <a:t> </a:t>
            </a:r>
            <a:r>
              <a:rPr lang="pt-BR" sz="1000" b="1">
                <a:solidFill>
                  <a:srgbClr val="283E4A"/>
                </a:solidFill>
                <a:latin typeface="Century Gothic" panose="020B0502020202020204" pitchFamily="34" charset="0"/>
              </a:rPr>
              <a:t>por área de atuação</a:t>
            </a:r>
          </a:p>
        </xdr:txBody>
      </xdr:sp>
    </xdr:grpSp>
    <xdr:clientData/>
  </xdr:twoCellAnchor>
  <xdr:twoCellAnchor>
    <xdr:from>
      <xdr:col>3</xdr:col>
      <xdr:colOff>536221</xdr:colOff>
      <xdr:row>1</xdr:row>
      <xdr:rowOff>49388</xdr:rowOff>
    </xdr:from>
    <xdr:to>
      <xdr:col>10</xdr:col>
      <xdr:colOff>234499</xdr:colOff>
      <xdr:row>16</xdr:row>
      <xdr:rowOff>135221</xdr:rowOff>
    </xdr:to>
    <xdr:grpSp>
      <xdr:nvGrpSpPr>
        <xdr:cNvPr id="70" name="Agrupar 69">
          <a:extLst>
            <a:ext uri="{FF2B5EF4-FFF2-40B4-BE49-F238E27FC236}">
              <a16:creationId xmlns:a16="http://schemas.microsoft.com/office/drawing/2014/main" id="{F763EAA6-CB93-40FC-92F8-FD9DC66E5159}"/>
            </a:ext>
          </a:extLst>
        </xdr:cNvPr>
        <xdr:cNvGrpSpPr/>
      </xdr:nvGrpSpPr>
      <xdr:grpSpPr>
        <a:xfrm>
          <a:off x="2028471" y="216076"/>
          <a:ext cx="3587653" cy="2586145"/>
          <a:chOff x="2028471" y="216076"/>
          <a:chExt cx="3587653" cy="2586145"/>
        </a:xfrm>
      </xdr:grpSpPr>
      <xdr:sp macro="" textlink="">
        <xdr:nvSpPr>
          <xdr:cNvPr id="21" name="Retângulo 20">
            <a:extLst>
              <a:ext uri="{FF2B5EF4-FFF2-40B4-BE49-F238E27FC236}">
                <a16:creationId xmlns:a16="http://schemas.microsoft.com/office/drawing/2014/main" id="{9C98A5D2-7B16-4108-931D-117745F3761B}"/>
              </a:ext>
            </a:extLst>
          </xdr:cNvPr>
          <xdr:cNvSpPr/>
        </xdr:nvSpPr>
        <xdr:spPr>
          <a:xfrm>
            <a:off x="2028471" y="216076"/>
            <a:ext cx="3587653" cy="2586145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pic>
        <xdr:nvPicPr>
          <xdr:cNvPr id="20" name="Gráfico 19" descr="Cidade">
            <a:extLst>
              <a:ext uri="{FF2B5EF4-FFF2-40B4-BE49-F238E27FC236}">
                <a16:creationId xmlns:a16="http://schemas.microsoft.com/office/drawing/2014/main" id="{D338665D-BDB4-461D-B096-95B2D90C410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5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6"/>
              </a:ext>
            </a:extLst>
          </a:blip>
          <a:stretch>
            <a:fillRect/>
          </a:stretch>
        </xdr:blipFill>
        <xdr:spPr>
          <a:xfrm>
            <a:off x="2099097" y="267299"/>
            <a:ext cx="288000" cy="296819"/>
          </a:xfrm>
          <a:prstGeom prst="rect">
            <a:avLst/>
          </a:prstGeom>
        </xdr:spPr>
      </xdr:pic>
      <xdr:sp macro="" textlink="">
        <xdr:nvSpPr>
          <xdr:cNvPr id="22" name="CaixaDeTexto 21">
            <a:extLst>
              <a:ext uri="{FF2B5EF4-FFF2-40B4-BE49-F238E27FC236}">
                <a16:creationId xmlns:a16="http://schemas.microsoft.com/office/drawing/2014/main" id="{8001AE24-F746-4050-9A1C-335F91627005}"/>
              </a:ext>
            </a:extLst>
          </xdr:cNvPr>
          <xdr:cNvSpPr txBox="1"/>
        </xdr:nvSpPr>
        <xdr:spPr>
          <a:xfrm>
            <a:off x="2407710" y="293688"/>
            <a:ext cx="1615763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>
                <a:solidFill>
                  <a:srgbClr val="283E4A"/>
                </a:solidFill>
                <a:latin typeface="Century Gothic" panose="020B0502020202020204" pitchFamily="34" charset="0"/>
              </a:rPr>
              <a:t>Top views por empresa</a:t>
            </a:r>
          </a:p>
        </xdr:txBody>
      </xdr:sp>
    </xdr:grpSp>
    <xdr:clientData/>
  </xdr:twoCellAnchor>
  <xdr:twoCellAnchor>
    <xdr:from>
      <xdr:col>15</xdr:col>
      <xdr:colOff>324566</xdr:colOff>
      <xdr:row>17</xdr:row>
      <xdr:rowOff>35276</xdr:rowOff>
    </xdr:from>
    <xdr:to>
      <xdr:col>19</xdr:col>
      <xdr:colOff>444500</xdr:colOff>
      <xdr:row>33</xdr:row>
      <xdr:rowOff>105833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7B29F573-80D9-4CD1-B21C-B1304B37230F}"/>
            </a:ext>
          </a:extLst>
        </xdr:cNvPr>
        <xdr:cNvSpPr/>
      </xdr:nvSpPr>
      <xdr:spPr>
        <a:xfrm>
          <a:off x="8509010" y="2793998"/>
          <a:ext cx="2349490" cy="2667002"/>
        </a:xfrm>
        <a:prstGeom prst="rect">
          <a:avLst/>
        </a:prstGeom>
        <a:solidFill>
          <a:schemeClr val="bg1"/>
        </a:solidFill>
        <a:ln w="9525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16</xdr:col>
      <xdr:colOff>47704</xdr:colOff>
      <xdr:row>17</xdr:row>
      <xdr:rowOff>117132</xdr:rowOff>
    </xdr:from>
    <xdr:to>
      <xdr:col>19</xdr:col>
      <xdr:colOff>28562</xdr:colOff>
      <xdr:row>19</xdr:row>
      <xdr:rowOff>42068</xdr:rowOff>
    </xdr:to>
    <xdr:sp macro="" textlink="">
      <xdr:nvSpPr>
        <xdr:cNvPr id="121" name="CaixaDeTexto 120">
          <a:extLst>
            <a:ext uri="{FF2B5EF4-FFF2-40B4-BE49-F238E27FC236}">
              <a16:creationId xmlns:a16="http://schemas.microsoft.com/office/drawing/2014/main" id="{BFAE59B4-44EA-410B-903C-653A5D756542}"/>
            </a:ext>
          </a:extLst>
        </xdr:cNvPr>
        <xdr:cNvSpPr txBox="1"/>
      </xdr:nvSpPr>
      <xdr:spPr>
        <a:xfrm>
          <a:off x="8789537" y="2875854"/>
          <a:ext cx="1653025" cy="2494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pt-BR" sz="1000" b="1">
              <a:solidFill>
                <a:srgbClr val="283E4A"/>
              </a:solidFill>
              <a:latin typeface="Century Gothic" panose="020B0502020202020204" pitchFamily="34" charset="0"/>
            </a:rPr>
            <a:t>Top</a:t>
          </a:r>
          <a:r>
            <a:rPr lang="pt-BR" sz="1000" b="1" baseline="0">
              <a:solidFill>
                <a:srgbClr val="283E4A"/>
              </a:solidFill>
              <a:latin typeface="Century Gothic" panose="020B0502020202020204" pitchFamily="34" charset="0"/>
            </a:rPr>
            <a:t> domínios de e-mail</a:t>
          </a:r>
          <a:endParaRPr lang="pt-BR" sz="1000" b="1">
            <a:solidFill>
              <a:srgbClr val="283E4A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15</xdr:col>
      <xdr:colOff>338733</xdr:colOff>
      <xdr:row>17</xdr:row>
      <xdr:rowOff>42332</xdr:rowOff>
    </xdr:from>
    <xdr:to>
      <xdr:col>16</xdr:col>
      <xdr:colOff>106507</xdr:colOff>
      <xdr:row>19</xdr:row>
      <xdr:rowOff>80432</xdr:rowOff>
    </xdr:to>
    <xdr:pic>
      <xdr:nvPicPr>
        <xdr:cNvPr id="134" name="Imagem 133">
          <a:extLst>
            <a:ext uri="{FF2B5EF4-FFF2-40B4-BE49-F238E27FC236}">
              <a16:creationId xmlns:a16="http://schemas.microsoft.com/office/drawing/2014/main" id="{2FA62D1D-58B8-482B-AD2C-A69CAF37B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23177" y="2801054"/>
          <a:ext cx="325163" cy="3626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19</xdr:col>
      <xdr:colOff>522114</xdr:colOff>
      <xdr:row>17</xdr:row>
      <xdr:rowOff>35276</xdr:rowOff>
    </xdr:from>
    <xdr:to>
      <xdr:col>25</xdr:col>
      <xdr:colOff>395112</xdr:colOff>
      <xdr:row>33</xdr:row>
      <xdr:rowOff>105833</xdr:rowOff>
    </xdr:to>
    <xdr:grpSp>
      <xdr:nvGrpSpPr>
        <xdr:cNvPr id="37" name="Agrupar 36">
          <a:extLst>
            <a:ext uri="{FF2B5EF4-FFF2-40B4-BE49-F238E27FC236}">
              <a16:creationId xmlns:a16="http://schemas.microsoft.com/office/drawing/2014/main" id="{45B00365-2713-41B1-839E-0BAB3B4390F6}"/>
            </a:ext>
          </a:extLst>
        </xdr:cNvPr>
        <xdr:cNvGrpSpPr/>
      </xdr:nvGrpSpPr>
      <xdr:grpSpPr>
        <a:xfrm>
          <a:off x="10904364" y="2868964"/>
          <a:ext cx="3206748" cy="2737557"/>
          <a:chOff x="11811002" y="2631720"/>
          <a:chExt cx="3217331" cy="2667002"/>
        </a:xfrm>
      </xdr:grpSpPr>
      <xdr:sp macro="" textlink="">
        <xdr:nvSpPr>
          <xdr:cNvPr id="135" name="Retângulo 134">
            <a:extLst>
              <a:ext uri="{FF2B5EF4-FFF2-40B4-BE49-F238E27FC236}">
                <a16:creationId xmlns:a16="http://schemas.microsoft.com/office/drawing/2014/main" id="{9637743A-5F5B-450F-A711-EF7C2252C853}"/>
              </a:ext>
            </a:extLst>
          </xdr:cNvPr>
          <xdr:cNvSpPr/>
        </xdr:nvSpPr>
        <xdr:spPr>
          <a:xfrm>
            <a:off x="11811002" y="2631720"/>
            <a:ext cx="3217331" cy="2667002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pic>
        <xdr:nvPicPr>
          <xdr:cNvPr id="39" name="Gráfico 38" descr="Marcador">
            <a:extLst>
              <a:ext uri="{FF2B5EF4-FFF2-40B4-BE49-F238E27FC236}">
                <a16:creationId xmlns:a16="http://schemas.microsoft.com/office/drawing/2014/main" id="{36A1C390-2B93-4992-B0BE-181BA888F1B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19"/>
              </a:ext>
            </a:extLst>
          </a:blip>
          <a:stretch>
            <a:fillRect/>
          </a:stretch>
        </xdr:blipFill>
        <xdr:spPr>
          <a:xfrm>
            <a:off x="11825108" y="2695220"/>
            <a:ext cx="306000" cy="306000"/>
          </a:xfrm>
          <a:prstGeom prst="rect">
            <a:avLst/>
          </a:prstGeom>
        </xdr:spPr>
      </xdr:pic>
      <xdr:sp macro="" textlink="">
        <xdr:nvSpPr>
          <xdr:cNvPr id="136" name="CaixaDeTexto 135">
            <a:extLst>
              <a:ext uri="{FF2B5EF4-FFF2-40B4-BE49-F238E27FC236}">
                <a16:creationId xmlns:a16="http://schemas.microsoft.com/office/drawing/2014/main" id="{7BD82CF5-8BD6-4955-AC74-BBD85FE224C1}"/>
              </a:ext>
            </a:extLst>
          </xdr:cNvPr>
          <xdr:cNvSpPr txBox="1"/>
        </xdr:nvSpPr>
        <xdr:spPr>
          <a:xfrm>
            <a:off x="12073472" y="2703690"/>
            <a:ext cx="1513107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>
                <a:solidFill>
                  <a:srgbClr val="283E4A"/>
                </a:solidFill>
                <a:latin typeface="Century Gothic" panose="020B0502020202020204" pitchFamily="34" charset="0"/>
              </a:rPr>
              <a:t>Top views por cidade</a:t>
            </a:r>
          </a:p>
        </xdr:txBody>
      </xdr:sp>
    </xdr:grpSp>
    <xdr:clientData/>
  </xdr:twoCellAnchor>
  <xdr:twoCellAnchor>
    <xdr:from>
      <xdr:col>18</xdr:col>
      <xdr:colOff>148165</xdr:colOff>
      <xdr:row>2</xdr:row>
      <xdr:rowOff>155222</xdr:rowOff>
    </xdr:from>
    <xdr:to>
      <xdr:col>23</xdr:col>
      <xdr:colOff>388055</xdr:colOff>
      <xdr:row>11</xdr:row>
      <xdr:rowOff>5644</xdr:rowOff>
    </xdr:to>
    <xdr:grpSp>
      <xdr:nvGrpSpPr>
        <xdr:cNvPr id="46" name="Agrupar 45">
          <a:extLst>
            <a:ext uri="{FF2B5EF4-FFF2-40B4-BE49-F238E27FC236}">
              <a16:creationId xmlns:a16="http://schemas.microsoft.com/office/drawing/2014/main" id="{6CAC99E9-A401-48F9-809C-455730378C0D}"/>
            </a:ext>
          </a:extLst>
        </xdr:cNvPr>
        <xdr:cNvGrpSpPr/>
      </xdr:nvGrpSpPr>
      <xdr:grpSpPr>
        <a:xfrm>
          <a:off x="9974790" y="488597"/>
          <a:ext cx="3018015" cy="1350610"/>
          <a:chOff x="10371666" y="2956278"/>
          <a:chExt cx="3026835" cy="1310922"/>
        </a:xfrm>
      </xdr:grpSpPr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120" name="Gráfico 119">
                <a:extLst>
                  <a:ext uri="{FF2B5EF4-FFF2-40B4-BE49-F238E27FC236}">
                    <a16:creationId xmlns:a16="http://schemas.microsoft.com/office/drawing/2014/main" id="{65E4952A-AD59-4804-8929-D17E97B20F48}"/>
                  </a:ext>
                </a:extLst>
              </xdr:cNvPr>
              <xdr:cNvGraphicFramePr/>
            </xdr:nvGraphicFramePr>
            <xdr:xfrm>
              <a:off x="10371666" y="2956278"/>
              <a:ext cx="3026835" cy="1310922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20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10371666" y="2956278"/>
                <a:ext cx="3026835" cy="1310922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pt-BR" sz="1100"/>
                  <a:t>Este gráfico não está disponível na sua versão de Excel.
Editar esta forma ou salvar esta pasta de trabalho em um formato de arquivo diferente quebrará o gráfico permanentemente.</a:t>
                </a:r>
              </a:p>
            </xdr:txBody>
          </xdr:sp>
        </mc:Fallback>
      </mc:AlternateContent>
      <xdr:sp macro="" textlink="">
        <xdr:nvSpPr>
          <xdr:cNvPr id="45" name="Forma Livre: Forma 44">
            <a:extLst>
              <a:ext uri="{FF2B5EF4-FFF2-40B4-BE49-F238E27FC236}">
                <a16:creationId xmlns:a16="http://schemas.microsoft.com/office/drawing/2014/main" id="{2A2CD41B-08F4-454C-B565-08129CDD1731}"/>
              </a:ext>
            </a:extLst>
          </xdr:cNvPr>
          <xdr:cNvSpPr/>
        </xdr:nvSpPr>
        <xdr:spPr>
          <a:xfrm>
            <a:off x="12382462" y="3992839"/>
            <a:ext cx="978343" cy="226383"/>
          </a:xfrm>
          <a:custGeom>
            <a:avLst/>
            <a:gdLst>
              <a:gd name="connsiteX0" fmla="*/ 49427 w 978343"/>
              <a:gd name="connsiteY0" fmla="*/ 99383 h 226383"/>
              <a:gd name="connsiteX1" fmla="*/ 49427 w 978343"/>
              <a:gd name="connsiteY1" fmla="*/ 99383 h 226383"/>
              <a:gd name="connsiteX2" fmla="*/ 134094 w 978343"/>
              <a:gd name="connsiteY2" fmla="*/ 106439 h 226383"/>
              <a:gd name="connsiteX3" fmla="*/ 261094 w 978343"/>
              <a:gd name="connsiteY3" fmla="*/ 99383 h 226383"/>
              <a:gd name="connsiteX4" fmla="*/ 296371 w 978343"/>
              <a:gd name="connsiteY4" fmla="*/ 92328 h 226383"/>
              <a:gd name="connsiteX5" fmla="*/ 338705 w 978343"/>
              <a:gd name="connsiteY5" fmla="*/ 85272 h 226383"/>
              <a:gd name="connsiteX6" fmla="*/ 345760 w 978343"/>
              <a:gd name="connsiteY6" fmla="*/ 7661 h 226383"/>
              <a:gd name="connsiteX7" fmla="*/ 381038 w 978343"/>
              <a:gd name="connsiteY7" fmla="*/ 605 h 226383"/>
              <a:gd name="connsiteX8" fmla="*/ 578594 w 978343"/>
              <a:gd name="connsiteY8" fmla="*/ 7661 h 226383"/>
              <a:gd name="connsiteX9" fmla="*/ 754982 w 978343"/>
              <a:gd name="connsiteY9" fmla="*/ 7661 h 226383"/>
              <a:gd name="connsiteX10" fmla="*/ 938427 w 978343"/>
              <a:gd name="connsiteY10" fmla="*/ 14717 h 226383"/>
              <a:gd name="connsiteX11" fmla="*/ 959594 w 978343"/>
              <a:gd name="connsiteY11" fmla="*/ 21772 h 226383"/>
              <a:gd name="connsiteX12" fmla="*/ 966649 w 978343"/>
              <a:gd name="connsiteY12" fmla="*/ 49994 h 226383"/>
              <a:gd name="connsiteX13" fmla="*/ 973705 w 978343"/>
              <a:gd name="connsiteY13" fmla="*/ 71161 h 226383"/>
              <a:gd name="connsiteX14" fmla="*/ 903149 w 978343"/>
              <a:gd name="connsiteY14" fmla="*/ 212272 h 226383"/>
              <a:gd name="connsiteX15" fmla="*/ 860816 w 978343"/>
              <a:gd name="connsiteY15" fmla="*/ 198161 h 226383"/>
              <a:gd name="connsiteX16" fmla="*/ 762038 w 978343"/>
              <a:gd name="connsiteY16" fmla="*/ 219328 h 226383"/>
              <a:gd name="connsiteX17" fmla="*/ 740871 w 978343"/>
              <a:gd name="connsiteY17" fmla="*/ 226383 h 226383"/>
              <a:gd name="connsiteX18" fmla="*/ 141149 w 978343"/>
              <a:gd name="connsiteY18" fmla="*/ 219328 h 226383"/>
              <a:gd name="connsiteX19" fmla="*/ 14149 w 978343"/>
              <a:gd name="connsiteY19" fmla="*/ 198161 h 226383"/>
              <a:gd name="connsiteX20" fmla="*/ 38 w 978343"/>
              <a:gd name="connsiteY20" fmla="*/ 148772 h 226383"/>
              <a:gd name="connsiteX21" fmla="*/ 14149 w 978343"/>
              <a:gd name="connsiteY21" fmla="*/ 120550 h 226383"/>
              <a:gd name="connsiteX22" fmla="*/ 49427 w 978343"/>
              <a:gd name="connsiteY22" fmla="*/ 99383 h 226383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</a:cxnLst>
            <a:rect l="l" t="t" r="r" b="b"/>
            <a:pathLst>
              <a:path w="978343" h="226383">
                <a:moveTo>
                  <a:pt x="49427" y="99383"/>
                </a:moveTo>
                <a:lnTo>
                  <a:pt x="49427" y="99383"/>
                </a:lnTo>
                <a:cubicBezTo>
                  <a:pt x="77649" y="101735"/>
                  <a:pt x="105774" y="106439"/>
                  <a:pt x="134094" y="106439"/>
                </a:cubicBezTo>
                <a:cubicBezTo>
                  <a:pt x="176493" y="106439"/>
                  <a:pt x="218855" y="103056"/>
                  <a:pt x="261094" y="99383"/>
                </a:cubicBezTo>
                <a:cubicBezTo>
                  <a:pt x="273041" y="98344"/>
                  <a:pt x="284573" y="94473"/>
                  <a:pt x="296371" y="92328"/>
                </a:cubicBezTo>
                <a:cubicBezTo>
                  <a:pt x="310446" y="89769"/>
                  <a:pt x="324594" y="87624"/>
                  <a:pt x="338705" y="85272"/>
                </a:cubicBezTo>
                <a:cubicBezTo>
                  <a:pt x="341057" y="59402"/>
                  <a:pt x="334143" y="30896"/>
                  <a:pt x="345760" y="7661"/>
                </a:cubicBezTo>
                <a:cubicBezTo>
                  <a:pt x="351123" y="-3065"/>
                  <a:pt x="369046" y="605"/>
                  <a:pt x="381038" y="605"/>
                </a:cubicBezTo>
                <a:cubicBezTo>
                  <a:pt x="446932" y="605"/>
                  <a:pt x="512742" y="5309"/>
                  <a:pt x="578594" y="7661"/>
                </a:cubicBezTo>
                <a:cubicBezTo>
                  <a:pt x="881966" y="29332"/>
                  <a:pt x="503881" y="7661"/>
                  <a:pt x="754982" y="7661"/>
                </a:cubicBezTo>
                <a:cubicBezTo>
                  <a:pt x="816176" y="7661"/>
                  <a:pt x="877279" y="12365"/>
                  <a:pt x="938427" y="14717"/>
                </a:cubicBezTo>
                <a:cubicBezTo>
                  <a:pt x="945483" y="17069"/>
                  <a:pt x="954948" y="15965"/>
                  <a:pt x="959594" y="21772"/>
                </a:cubicBezTo>
                <a:cubicBezTo>
                  <a:pt x="965652" y="29344"/>
                  <a:pt x="963985" y="40670"/>
                  <a:pt x="966649" y="49994"/>
                </a:cubicBezTo>
                <a:cubicBezTo>
                  <a:pt x="968692" y="57145"/>
                  <a:pt x="971353" y="64105"/>
                  <a:pt x="973705" y="71161"/>
                </a:cubicBezTo>
                <a:cubicBezTo>
                  <a:pt x="966732" y="217575"/>
                  <a:pt x="1015319" y="234706"/>
                  <a:pt x="903149" y="212272"/>
                </a:cubicBezTo>
                <a:cubicBezTo>
                  <a:pt x="888564" y="209355"/>
                  <a:pt x="874927" y="202865"/>
                  <a:pt x="860816" y="198161"/>
                </a:cubicBezTo>
                <a:cubicBezTo>
                  <a:pt x="789608" y="207063"/>
                  <a:pt x="822362" y="199220"/>
                  <a:pt x="762038" y="219328"/>
                </a:cubicBezTo>
                <a:lnTo>
                  <a:pt x="740871" y="226383"/>
                </a:lnTo>
                <a:lnTo>
                  <a:pt x="141149" y="219328"/>
                </a:lnTo>
                <a:cubicBezTo>
                  <a:pt x="112922" y="218464"/>
                  <a:pt x="50549" y="205441"/>
                  <a:pt x="14149" y="198161"/>
                </a:cubicBezTo>
                <a:cubicBezTo>
                  <a:pt x="11441" y="190035"/>
                  <a:pt x="-767" y="155212"/>
                  <a:pt x="38" y="148772"/>
                </a:cubicBezTo>
                <a:cubicBezTo>
                  <a:pt x="1342" y="138335"/>
                  <a:pt x="10006" y="130217"/>
                  <a:pt x="14149" y="120550"/>
                </a:cubicBezTo>
                <a:cubicBezTo>
                  <a:pt x="26310" y="92175"/>
                  <a:pt x="43547" y="102911"/>
                  <a:pt x="49427" y="99383"/>
                </a:cubicBezTo>
                <a:close/>
              </a:path>
            </a:pathLst>
          </a:cu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>
    <xdr:from>
      <xdr:col>0</xdr:col>
      <xdr:colOff>310445</xdr:colOff>
      <xdr:row>1</xdr:row>
      <xdr:rowOff>49389</xdr:rowOff>
    </xdr:from>
    <xdr:to>
      <xdr:col>3</xdr:col>
      <xdr:colOff>471835</xdr:colOff>
      <xdr:row>16</xdr:row>
      <xdr:rowOff>142875</xdr:rowOff>
    </xdr:to>
    <xdr:sp macro="" textlink="">
      <xdr:nvSpPr>
        <xdr:cNvPr id="29" name="Retângulo 28">
          <a:extLst>
            <a:ext uri="{FF2B5EF4-FFF2-40B4-BE49-F238E27FC236}">
              <a16:creationId xmlns:a16="http://schemas.microsoft.com/office/drawing/2014/main" id="{EF0E4697-CB05-42DF-955E-B9ABF8A713EB}"/>
            </a:ext>
          </a:extLst>
        </xdr:cNvPr>
        <xdr:cNvSpPr/>
      </xdr:nvSpPr>
      <xdr:spPr>
        <a:xfrm>
          <a:off x="310445" y="49389"/>
          <a:ext cx="1657168" cy="2527653"/>
        </a:xfrm>
        <a:prstGeom prst="rect">
          <a:avLst/>
        </a:prstGeom>
        <a:solidFill>
          <a:srgbClr val="283E4A"/>
        </a:solidFill>
        <a:ln w="9525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23813</xdr:colOff>
      <xdr:row>1</xdr:row>
      <xdr:rowOff>127001</xdr:rowOff>
    </xdr:from>
    <xdr:to>
      <xdr:col>3</xdr:col>
      <xdr:colOff>388055</xdr:colOff>
      <xdr:row>6</xdr:row>
      <xdr:rowOff>134938</xdr:rowOff>
    </xdr:to>
    <xdr:sp macro="" textlink="">
      <xdr:nvSpPr>
        <xdr:cNvPr id="90" name="Retângulo: Cantos Arredondados 89">
          <a:extLst>
            <a:ext uri="{FF2B5EF4-FFF2-40B4-BE49-F238E27FC236}">
              <a16:creationId xmlns:a16="http://schemas.microsoft.com/office/drawing/2014/main" id="{5CA279FC-EF96-4AFE-95EC-8C51EBAAC2CE}"/>
            </a:ext>
          </a:extLst>
        </xdr:cNvPr>
        <xdr:cNvSpPr/>
      </xdr:nvSpPr>
      <xdr:spPr>
        <a:xfrm>
          <a:off x="404813" y="127001"/>
          <a:ext cx="1479020" cy="819326"/>
        </a:xfrm>
        <a:prstGeom prst="roundRect">
          <a:avLst/>
        </a:prstGeom>
        <a:solidFill>
          <a:srgbClr val="0084B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23</xdr:col>
      <xdr:colOff>175380</xdr:colOff>
      <xdr:row>6</xdr:row>
      <xdr:rowOff>144082</xdr:rowOff>
    </xdr:from>
    <xdr:to>
      <xdr:col>25</xdr:col>
      <xdr:colOff>657</xdr:colOff>
      <xdr:row>8</xdr:row>
      <xdr:rowOff>47336</xdr:rowOff>
    </xdr:to>
    <xdr:sp macro="" textlink="">
      <xdr:nvSpPr>
        <xdr:cNvPr id="26" name="Forma Livre: Forma 25">
          <a:extLst>
            <a:ext uri="{FF2B5EF4-FFF2-40B4-BE49-F238E27FC236}">
              <a16:creationId xmlns:a16="http://schemas.microsoft.com/office/drawing/2014/main" id="{F2AF17A8-23E0-48B3-97DA-865F9CFCBB52}"/>
            </a:ext>
          </a:extLst>
        </xdr:cNvPr>
        <xdr:cNvSpPr/>
      </xdr:nvSpPr>
      <xdr:spPr>
        <a:xfrm>
          <a:off x="12818936" y="955471"/>
          <a:ext cx="940054" cy="227809"/>
        </a:xfrm>
        <a:custGeom>
          <a:avLst/>
          <a:gdLst>
            <a:gd name="connsiteX0" fmla="*/ 0 w 939511"/>
            <a:gd name="connsiteY0" fmla="*/ 161949 h 235218"/>
            <a:gd name="connsiteX1" fmla="*/ 0 w 939511"/>
            <a:gd name="connsiteY1" fmla="*/ 161949 h 235218"/>
            <a:gd name="connsiteX2" fmla="*/ 24423 w 939511"/>
            <a:gd name="connsiteY2" fmla="*/ 108218 h 235218"/>
            <a:gd name="connsiteX3" fmla="*/ 39077 w 939511"/>
            <a:gd name="connsiteY3" fmla="*/ 93564 h 235218"/>
            <a:gd name="connsiteX4" fmla="*/ 68384 w 939511"/>
            <a:gd name="connsiteY4" fmla="*/ 83795 h 235218"/>
            <a:gd name="connsiteX5" fmla="*/ 83038 w 939511"/>
            <a:gd name="connsiteY5" fmla="*/ 78910 h 235218"/>
            <a:gd name="connsiteX6" fmla="*/ 170961 w 939511"/>
            <a:gd name="connsiteY6" fmla="*/ 83795 h 235218"/>
            <a:gd name="connsiteX7" fmla="*/ 185615 w 939511"/>
            <a:gd name="connsiteY7" fmla="*/ 88680 h 235218"/>
            <a:gd name="connsiteX8" fmla="*/ 268654 w 939511"/>
            <a:gd name="connsiteY8" fmla="*/ 83795 h 235218"/>
            <a:gd name="connsiteX9" fmla="*/ 288192 w 939511"/>
            <a:gd name="connsiteY9" fmla="*/ 39833 h 235218"/>
            <a:gd name="connsiteX10" fmla="*/ 293077 w 939511"/>
            <a:gd name="connsiteY10" fmla="*/ 25180 h 235218"/>
            <a:gd name="connsiteX11" fmla="*/ 307731 w 939511"/>
            <a:gd name="connsiteY11" fmla="*/ 15410 h 235218"/>
            <a:gd name="connsiteX12" fmla="*/ 317500 w 939511"/>
            <a:gd name="connsiteY12" fmla="*/ 756 h 235218"/>
            <a:gd name="connsiteX13" fmla="*/ 371231 w 939511"/>
            <a:gd name="connsiteY13" fmla="*/ 5641 h 235218"/>
            <a:gd name="connsiteX14" fmla="*/ 415192 w 939511"/>
            <a:gd name="connsiteY14" fmla="*/ 15410 h 235218"/>
            <a:gd name="connsiteX15" fmla="*/ 644769 w 939511"/>
            <a:gd name="connsiteY15" fmla="*/ 10526 h 235218"/>
            <a:gd name="connsiteX16" fmla="*/ 903654 w 939511"/>
            <a:gd name="connsiteY16" fmla="*/ 20295 h 235218"/>
            <a:gd name="connsiteX17" fmla="*/ 923192 w 939511"/>
            <a:gd name="connsiteY17" fmla="*/ 25180 h 235218"/>
            <a:gd name="connsiteX18" fmla="*/ 928077 w 939511"/>
            <a:gd name="connsiteY18" fmla="*/ 64256 h 235218"/>
            <a:gd name="connsiteX19" fmla="*/ 932961 w 939511"/>
            <a:gd name="connsiteY19" fmla="*/ 78910 h 235218"/>
            <a:gd name="connsiteX20" fmla="*/ 937846 w 939511"/>
            <a:gd name="connsiteY20" fmla="*/ 117987 h 235218"/>
            <a:gd name="connsiteX21" fmla="*/ 923192 w 939511"/>
            <a:gd name="connsiteY21" fmla="*/ 220564 h 235218"/>
            <a:gd name="connsiteX22" fmla="*/ 908538 w 939511"/>
            <a:gd name="connsiteY22" fmla="*/ 230333 h 235218"/>
            <a:gd name="connsiteX23" fmla="*/ 889000 w 939511"/>
            <a:gd name="connsiteY23" fmla="*/ 235218 h 235218"/>
            <a:gd name="connsiteX24" fmla="*/ 801077 w 939511"/>
            <a:gd name="connsiteY24" fmla="*/ 225449 h 235218"/>
            <a:gd name="connsiteX25" fmla="*/ 786423 w 939511"/>
            <a:gd name="connsiteY25" fmla="*/ 220564 h 235218"/>
            <a:gd name="connsiteX26" fmla="*/ 762000 w 939511"/>
            <a:gd name="connsiteY26" fmla="*/ 215680 h 235218"/>
            <a:gd name="connsiteX27" fmla="*/ 639884 w 939511"/>
            <a:gd name="connsiteY27" fmla="*/ 220564 h 235218"/>
            <a:gd name="connsiteX28" fmla="*/ 625231 w 939511"/>
            <a:gd name="connsiteY28" fmla="*/ 225449 h 235218"/>
            <a:gd name="connsiteX29" fmla="*/ 600807 w 939511"/>
            <a:gd name="connsiteY29" fmla="*/ 230333 h 235218"/>
            <a:gd name="connsiteX30" fmla="*/ 415192 w 939511"/>
            <a:gd name="connsiteY30" fmla="*/ 235218 h 235218"/>
            <a:gd name="connsiteX31" fmla="*/ 234461 w 939511"/>
            <a:gd name="connsiteY31" fmla="*/ 230333 h 235218"/>
            <a:gd name="connsiteX32" fmla="*/ 185615 w 939511"/>
            <a:gd name="connsiteY32" fmla="*/ 225449 h 235218"/>
            <a:gd name="connsiteX33" fmla="*/ 166077 w 939511"/>
            <a:gd name="connsiteY33" fmla="*/ 220564 h 235218"/>
            <a:gd name="connsiteX34" fmla="*/ 151423 w 939511"/>
            <a:gd name="connsiteY34" fmla="*/ 215680 h 235218"/>
            <a:gd name="connsiteX35" fmla="*/ 29307 w 939511"/>
            <a:gd name="connsiteY35" fmla="*/ 210795 h 235218"/>
            <a:gd name="connsiteX36" fmla="*/ 4884 w 939511"/>
            <a:gd name="connsiteY36" fmla="*/ 205910 h 235218"/>
            <a:gd name="connsiteX37" fmla="*/ 0 w 939511"/>
            <a:gd name="connsiteY37" fmla="*/ 161949 h 23521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</a:cxnLst>
          <a:rect l="l" t="t" r="r" b="b"/>
          <a:pathLst>
            <a:path w="939511" h="235218">
              <a:moveTo>
                <a:pt x="0" y="161949"/>
              </a:moveTo>
              <a:lnTo>
                <a:pt x="0" y="161949"/>
              </a:lnTo>
              <a:cubicBezTo>
                <a:pt x="8239" y="139979"/>
                <a:pt x="10515" y="124908"/>
                <a:pt x="24423" y="108218"/>
              </a:cubicBezTo>
              <a:cubicBezTo>
                <a:pt x="28845" y="102911"/>
                <a:pt x="33038" y="96919"/>
                <a:pt x="39077" y="93564"/>
              </a:cubicBezTo>
              <a:cubicBezTo>
                <a:pt x="48079" y="88563"/>
                <a:pt x="58615" y="87051"/>
                <a:pt x="68384" y="83795"/>
              </a:cubicBezTo>
              <a:lnTo>
                <a:pt x="83038" y="78910"/>
              </a:lnTo>
              <a:cubicBezTo>
                <a:pt x="112346" y="80538"/>
                <a:pt x="141740" y="81012"/>
                <a:pt x="170961" y="83795"/>
              </a:cubicBezTo>
              <a:cubicBezTo>
                <a:pt x="176087" y="84283"/>
                <a:pt x="180466" y="88680"/>
                <a:pt x="185615" y="88680"/>
              </a:cubicBezTo>
              <a:cubicBezTo>
                <a:pt x="213343" y="88680"/>
                <a:pt x="240974" y="85423"/>
                <a:pt x="268654" y="83795"/>
              </a:cubicBezTo>
              <a:cubicBezTo>
                <a:pt x="284136" y="60572"/>
                <a:pt x="276565" y="74712"/>
                <a:pt x="288192" y="39833"/>
              </a:cubicBezTo>
              <a:cubicBezTo>
                <a:pt x="289820" y="34949"/>
                <a:pt x="288793" y="28036"/>
                <a:pt x="293077" y="25180"/>
              </a:cubicBezTo>
              <a:lnTo>
                <a:pt x="307731" y="15410"/>
              </a:lnTo>
              <a:cubicBezTo>
                <a:pt x="310987" y="10525"/>
                <a:pt x="311698" y="1649"/>
                <a:pt x="317500" y="756"/>
              </a:cubicBezTo>
              <a:cubicBezTo>
                <a:pt x="335275" y="-1979"/>
                <a:pt x="353386" y="3410"/>
                <a:pt x="371231" y="5641"/>
              </a:cubicBezTo>
              <a:cubicBezTo>
                <a:pt x="383626" y="7191"/>
                <a:pt x="402648" y="12274"/>
                <a:pt x="415192" y="15410"/>
              </a:cubicBezTo>
              <a:cubicBezTo>
                <a:pt x="491718" y="13782"/>
                <a:pt x="568226" y="10526"/>
                <a:pt x="644769" y="10526"/>
              </a:cubicBezTo>
              <a:cubicBezTo>
                <a:pt x="723766" y="10526"/>
                <a:pt x="819610" y="3485"/>
                <a:pt x="903654" y="20295"/>
              </a:cubicBezTo>
              <a:cubicBezTo>
                <a:pt x="910237" y="21612"/>
                <a:pt x="916679" y="23552"/>
                <a:pt x="923192" y="25180"/>
              </a:cubicBezTo>
              <a:cubicBezTo>
                <a:pt x="924820" y="38205"/>
                <a:pt x="925729" y="51341"/>
                <a:pt x="928077" y="64256"/>
              </a:cubicBezTo>
              <a:cubicBezTo>
                <a:pt x="928998" y="69322"/>
                <a:pt x="932040" y="73844"/>
                <a:pt x="932961" y="78910"/>
              </a:cubicBezTo>
              <a:cubicBezTo>
                <a:pt x="935309" y="91825"/>
                <a:pt x="936218" y="104961"/>
                <a:pt x="937846" y="117987"/>
              </a:cubicBezTo>
              <a:cubicBezTo>
                <a:pt x="936467" y="142807"/>
                <a:pt x="948476" y="195280"/>
                <a:pt x="923192" y="220564"/>
              </a:cubicBezTo>
              <a:cubicBezTo>
                <a:pt x="919041" y="224715"/>
                <a:pt x="913934" y="228020"/>
                <a:pt x="908538" y="230333"/>
              </a:cubicBezTo>
              <a:cubicBezTo>
                <a:pt x="902368" y="232977"/>
                <a:pt x="895513" y="233590"/>
                <a:pt x="889000" y="235218"/>
              </a:cubicBezTo>
              <a:cubicBezTo>
                <a:pt x="866361" y="233160"/>
                <a:pt x="825828" y="230399"/>
                <a:pt x="801077" y="225449"/>
              </a:cubicBezTo>
              <a:cubicBezTo>
                <a:pt x="796028" y="224439"/>
                <a:pt x="791418" y="221813"/>
                <a:pt x="786423" y="220564"/>
              </a:cubicBezTo>
              <a:cubicBezTo>
                <a:pt x="778369" y="218550"/>
                <a:pt x="770141" y="217308"/>
                <a:pt x="762000" y="215680"/>
              </a:cubicBezTo>
              <a:cubicBezTo>
                <a:pt x="721295" y="217308"/>
                <a:pt x="680518" y="217662"/>
                <a:pt x="639884" y="220564"/>
              </a:cubicBezTo>
              <a:cubicBezTo>
                <a:pt x="634748" y="220931"/>
                <a:pt x="630226" y="224200"/>
                <a:pt x="625231" y="225449"/>
              </a:cubicBezTo>
              <a:cubicBezTo>
                <a:pt x="617176" y="227463"/>
                <a:pt x="609101" y="229947"/>
                <a:pt x="600807" y="230333"/>
              </a:cubicBezTo>
              <a:cubicBezTo>
                <a:pt x="538981" y="233209"/>
                <a:pt x="477064" y="233590"/>
                <a:pt x="415192" y="235218"/>
              </a:cubicBezTo>
              <a:lnTo>
                <a:pt x="234461" y="230333"/>
              </a:lnTo>
              <a:cubicBezTo>
                <a:pt x="218113" y="229637"/>
                <a:pt x="201814" y="227763"/>
                <a:pt x="185615" y="225449"/>
              </a:cubicBezTo>
              <a:cubicBezTo>
                <a:pt x="178969" y="224500"/>
                <a:pt x="172532" y="222408"/>
                <a:pt x="166077" y="220564"/>
              </a:cubicBezTo>
              <a:cubicBezTo>
                <a:pt x="161126" y="219150"/>
                <a:pt x="156559" y="216047"/>
                <a:pt x="151423" y="215680"/>
              </a:cubicBezTo>
              <a:cubicBezTo>
                <a:pt x="110789" y="212778"/>
                <a:pt x="70012" y="212423"/>
                <a:pt x="29307" y="210795"/>
              </a:cubicBezTo>
              <a:cubicBezTo>
                <a:pt x="21166" y="209167"/>
                <a:pt x="12092" y="210029"/>
                <a:pt x="4884" y="205910"/>
              </a:cubicBezTo>
              <a:cubicBezTo>
                <a:pt x="-213" y="202997"/>
                <a:pt x="814" y="169276"/>
                <a:pt x="0" y="161949"/>
              </a:cubicBezTo>
              <a:close/>
            </a:path>
          </a:pathLst>
        </a:cu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 editAs="absolute">
    <xdr:from>
      <xdr:col>10</xdr:col>
      <xdr:colOff>304264</xdr:colOff>
      <xdr:row>3</xdr:row>
      <xdr:rowOff>63506</xdr:rowOff>
    </xdr:from>
    <xdr:to>
      <xdr:col>17</xdr:col>
      <xdr:colOff>22042</xdr:colOff>
      <xdr:row>16</xdr:row>
      <xdr:rowOff>98784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C6147AD-3D15-4631-88E6-80C6D39043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 editAs="absolute">
    <xdr:from>
      <xdr:col>3</xdr:col>
      <xdr:colOff>550323</xdr:colOff>
      <xdr:row>3</xdr:row>
      <xdr:rowOff>63506</xdr:rowOff>
    </xdr:from>
    <xdr:to>
      <xdr:col>10</xdr:col>
      <xdr:colOff>232823</xdr:colOff>
      <xdr:row>16</xdr:row>
      <xdr:rowOff>98783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6684C07-8BB5-4FF3-B709-9E51D3AF48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oneCellAnchor>
    <xdr:from>
      <xdr:col>1</xdr:col>
      <xdr:colOff>116417</xdr:colOff>
      <xdr:row>1</xdr:row>
      <xdr:rowOff>132291</xdr:rowOff>
    </xdr:from>
    <xdr:ext cx="1290546" cy="532582"/>
    <xdr:sp macro="" textlink="linkedinAnalytics!B3">
      <xdr:nvSpPr>
        <xdr:cNvPr id="5" name="CaixaDeTexto 4">
          <a:extLst>
            <a:ext uri="{FF2B5EF4-FFF2-40B4-BE49-F238E27FC236}">
              <a16:creationId xmlns:a16="http://schemas.microsoft.com/office/drawing/2014/main" id="{030B0CE1-C04B-456C-8BCB-93CAFABCE2DE}"/>
            </a:ext>
          </a:extLst>
        </xdr:cNvPr>
        <xdr:cNvSpPr txBox="1"/>
      </xdr:nvSpPr>
      <xdr:spPr>
        <a:xfrm>
          <a:off x="497417" y="132291"/>
          <a:ext cx="1290546" cy="532582"/>
        </a:xfrm>
        <a:prstGeom prst="rect">
          <a:avLst/>
        </a:prstGeom>
        <a:noFill/>
        <a:effectLst>
          <a:outerShdw blurRad="50800" dist="38100" dir="2700000" algn="tl" rotWithShape="0">
            <a:srgbClr val="283E4A">
              <a:alpha val="40000"/>
            </a:srgb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fld id="{B3B641A0-ECC1-45E6-8F0A-7B17D502C4B1}" type="TxLink">
            <a:rPr lang="en-US" sz="2800" b="1" i="0" u="none" strike="noStrike">
              <a:solidFill>
                <a:schemeClr val="bg1"/>
              </a:solidFill>
              <a:latin typeface="Century Gothic" panose="020B0502020202020204" pitchFamily="34" charset="0"/>
              <a:cs typeface="Calibri Light"/>
            </a:rPr>
            <a:pPr/>
            <a:t>52.033</a:t>
          </a:fld>
          <a:endParaRPr lang="pt-BR" sz="3600" b="1">
            <a:solidFill>
              <a:schemeClr val="bg1"/>
            </a:solidFill>
            <a:latin typeface="Century Gothic" panose="020B0502020202020204" pitchFamily="34" charset="0"/>
          </a:endParaRPr>
        </a:p>
      </xdr:txBody>
    </xdr:sp>
    <xdr:clientData/>
  </xdr:oneCellAnchor>
  <xdr:oneCellAnchor>
    <xdr:from>
      <xdr:col>2</xdr:col>
      <xdr:colOff>112897</xdr:colOff>
      <xdr:row>12</xdr:row>
      <xdr:rowOff>133151</xdr:rowOff>
    </xdr:from>
    <xdr:ext cx="572464" cy="375359"/>
    <xdr:sp macro="" textlink="linkedinAnalytics!B9">
      <xdr:nvSpPr>
        <xdr:cNvPr id="6" name="CaixaDeTexto 5">
          <a:extLst>
            <a:ext uri="{FF2B5EF4-FFF2-40B4-BE49-F238E27FC236}">
              <a16:creationId xmlns:a16="http://schemas.microsoft.com/office/drawing/2014/main" id="{96B139BB-BD05-483A-9161-A242A6AE48E7}"/>
            </a:ext>
          </a:extLst>
        </xdr:cNvPr>
        <xdr:cNvSpPr txBox="1"/>
      </xdr:nvSpPr>
      <xdr:spPr>
        <a:xfrm>
          <a:off x="1049522" y="1966714"/>
          <a:ext cx="572464" cy="375359"/>
        </a:xfrm>
        <a:prstGeom prst="rect">
          <a:avLst/>
        </a:prstGeom>
        <a:noFill/>
        <a:effectLst>
          <a:outerShdw blurRad="50800" dist="38100" dir="2700000" algn="tl" rotWithShape="0">
            <a:schemeClr val="bg1">
              <a:lumMod val="50000"/>
              <a:alpha val="5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r"/>
          <a:fld id="{FC66396F-E607-41CC-9FAC-8A5EBBC0408E}" type="TxLink">
            <a:rPr lang="en-US" sz="1800" b="1" i="0" u="none" strike="noStrike">
              <a:solidFill>
                <a:schemeClr val="bg1"/>
              </a:solidFill>
              <a:latin typeface="Century Gothic" panose="020B0502020202020204" pitchFamily="34" charset="0"/>
              <a:ea typeface="+mn-ea"/>
              <a:cs typeface="Calibri Light"/>
            </a:rPr>
            <a:pPr marL="0" indent="0" algn="r"/>
            <a:t>441</a:t>
          </a:fld>
          <a:endParaRPr lang="pt-BR" sz="1800" b="1" i="0" u="none" strike="noStrike">
            <a:solidFill>
              <a:schemeClr val="bg1"/>
            </a:solidFill>
            <a:latin typeface="Century Gothic" panose="020B0502020202020204" pitchFamily="34" charset="0"/>
            <a:ea typeface="+mn-ea"/>
            <a:cs typeface="Calibri Light"/>
          </a:endParaRPr>
        </a:p>
      </xdr:txBody>
    </xdr:sp>
    <xdr:clientData/>
  </xdr:oneCellAnchor>
  <xdr:twoCellAnchor editAs="oneCell">
    <xdr:from>
      <xdr:col>1</xdr:col>
      <xdr:colOff>29278</xdr:colOff>
      <xdr:row>19</xdr:row>
      <xdr:rowOff>69476</xdr:rowOff>
    </xdr:from>
    <xdr:to>
      <xdr:col>1</xdr:col>
      <xdr:colOff>317280</xdr:colOff>
      <xdr:row>21</xdr:row>
      <xdr:rowOff>36448</xdr:rowOff>
    </xdr:to>
    <xdr:pic>
      <xdr:nvPicPr>
        <xdr:cNvPr id="10" name="Gráfico 9" descr="Mulher">
          <a:extLst>
            <a:ext uri="{FF2B5EF4-FFF2-40B4-BE49-F238E27FC236}">
              <a16:creationId xmlns:a16="http://schemas.microsoft.com/office/drawing/2014/main" id="{2C99F795-D269-4FBA-B9C7-4B2507A683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4"/>
            </a:ext>
          </a:extLst>
        </a:blip>
        <a:stretch>
          <a:fillRect/>
        </a:stretch>
      </xdr:blipFill>
      <xdr:spPr>
        <a:xfrm>
          <a:off x="410278" y="3085726"/>
          <a:ext cx="288002" cy="284472"/>
        </a:xfrm>
        <a:prstGeom prst="rect">
          <a:avLst/>
        </a:prstGeom>
      </xdr:spPr>
    </xdr:pic>
    <xdr:clientData/>
  </xdr:twoCellAnchor>
  <xdr:twoCellAnchor editAs="oneCell">
    <xdr:from>
      <xdr:col>1</xdr:col>
      <xdr:colOff>31110</xdr:colOff>
      <xdr:row>26</xdr:row>
      <xdr:rowOff>47689</xdr:rowOff>
    </xdr:from>
    <xdr:to>
      <xdr:col>1</xdr:col>
      <xdr:colOff>312763</xdr:colOff>
      <xdr:row>28</xdr:row>
      <xdr:rowOff>11133</xdr:rowOff>
    </xdr:to>
    <xdr:pic>
      <xdr:nvPicPr>
        <xdr:cNvPr id="12" name="Gráfico 11" descr="Homem">
          <a:extLst>
            <a:ext uri="{FF2B5EF4-FFF2-40B4-BE49-F238E27FC236}">
              <a16:creationId xmlns:a16="http://schemas.microsoft.com/office/drawing/2014/main" id="{E1F4A5D6-1064-45B6-9DCB-8ED38A7FC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6"/>
            </a:ext>
          </a:extLst>
        </a:blip>
        <a:stretch>
          <a:fillRect/>
        </a:stretch>
      </xdr:blipFill>
      <xdr:spPr>
        <a:xfrm>
          <a:off x="412110" y="4175189"/>
          <a:ext cx="281653" cy="280944"/>
        </a:xfrm>
        <a:prstGeom prst="rect">
          <a:avLst/>
        </a:prstGeom>
      </xdr:spPr>
    </xdr:pic>
    <xdr:clientData/>
  </xdr:twoCellAnchor>
  <xdr:twoCellAnchor>
    <xdr:from>
      <xdr:col>0</xdr:col>
      <xdr:colOff>395121</xdr:colOff>
      <xdr:row>20</xdr:row>
      <xdr:rowOff>162258</xdr:rowOff>
    </xdr:from>
    <xdr:to>
      <xdr:col>3</xdr:col>
      <xdr:colOff>536232</xdr:colOff>
      <xdr:row>23</xdr:row>
      <xdr:rowOff>97344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E57F9659-7C7C-40F3-BF61-B6097C67B6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oneCellAnchor>
    <xdr:from>
      <xdr:col>2</xdr:col>
      <xdr:colOff>98787</xdr:colOff>
      <xdr:row>26</xdr:row>
      <xdr:rowOff>28216</xdr:rowOff>
    </xdr:from>
    <xdr:ext cx="486287" cy="312458"/>
    <xdr:sp macro="" textlink="tabDin!C4">
      <xdr:nvSpPr>
        <xdr:cNvPr id="16" name="CaixaDeTexto 15">
          <a:extLst>
            <a:ext uri="{FF2B5EF4-FFF2-40B4-BE49-F238E27FC236}">
              <a16:creationId xmlns:a16="http://schemas.microsoft.com/office/drawing/2014/main" id="{C6F35CF1-622E-405D-A94A-D1D8F629CD6E}"/>
            </a:ext>
          </a:extLst>
        </xdr:cNvPr>
        <xdr:cNvSpPr txBox="1"/>
      </xdr:nvSpPr>
      <xdr:spPr>
        <a:xfrm>
          <a:off x="1037176" y="4247438"/>
          <a:ext cx="486287" cy="312458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l"/>
          <a:fld id="{CB86FB40-07A7-4213-AF23-D54892CDD7E0}" type="TxLink">
            <a:rPr lang="en-US" sz="1400" b="1" i="0" u="none" strike="noStrike">
              <a:solidFill>
                <a:srgbClr val="0084BF"/>
              </a:solidFill>
              <a:latin typeface="Century Gothic" panose="020B0502020202020204" pitchFamily="34" charset="0"/>
              <a:ea typeface="+mn-ea"/>
              <a:cs typeface="Calibri Light"/>
            </a:rPr>
            <a:pPr marL="0" indent="0" algn="l"/>
            <a:t>315</a:t>
          </a:fld>
          <a:endParaRPr lang="pt-BR" sz="1400" b="1" i="0" u="none" strike="noStrike">
            <a:solidFill>
              <a:srgbClr val="0084BF"/>
            </a:solidFill>
            <a:latin typeface="Century Gothic" panose="020B0502020202020204" pitchFamily="34" charset="0"/>
            <a:ea typeface="+mn-ea"/>
            <a:cs typeface="Calibri Light"/>
          </a:endParaRPr>
        </a:p>
      </xdr:txBody>
    </xdr:sp>
    <xdr:clientData/>
  </xdr:oneCellAnchor>
  <xdr:oneCellAnchor>
    <xdr:from>
      <xdr:col>2</xdr:col>
      <xdr:colOff>87842</xdr:colOff>
      <xdr:row>19</xdr:row>
      <xdr:rowOff>36322</xdr:rowOff>
    </xdr:from>
    <xdr:ext cx="486287" cy="312458"/>
    <xdr:sp macro="" textlink="tabDin!C3">
      <xdr:nvSpPr>
        <xdr:cNvPr id="17" name="CaixaDeTexto 16">
          <a:extLst>
            <a:ext uri="{FF2B5EF4-FFF2-40B4-BE49-F238E27FC236}">
              <a16:creationId xmlns:a16="http://schemas.microsoft.com/office/drawing/2014/main" id="{CA4801BE-B6BB-4F5B-B2E1-86F8BF34055B}"/>
            </a:ext>
          </a:extLst>
        </xdr:cNvPr>
        <xdr:cNvSpPr txBox="1"/>
      </xdr:nvSpPr>
      <xdr:spPr>
        <a:xfrm>
          <a:off x="1029759" y="3052572"/>
          <a:ext cx="486287" cy="312458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l"/>
          <a:fld id="{EB616B9F-B67C-4B06-81E1-A750C63F0CC8}" type="TxLink">
            <a:rPr lang="en-US" sz="1400" b="1" i="0" u="none" strike="noStrike">
              <a:solidFill>
                <a:srgbClr val="0084BF"/>
              </a:solidFill>
              <a:latin typeface="Century Gothic" panose="020B0502020202020204" pitchFamily="34" charset="0"/>
              <a:ea typeface="+mn-ea"/>
              <a:cs typeface="Calibri Light"/>
            </a:rPr>
            <a:pPr marL="0" indent="0" algn="l"/>
            <a:t>126</a:t>
          </a:fld>
          <a:endParaRPr lang="pt-BR" sz="1400" b="1" i="0" u="none" strike="noStrike">
            <a:solidFill>
              <a:srgbClr val="0084BF"/>
            </a:solidFill>
            <a:latin typeface="Century Gothic" panose="020B0502020202020204" pitchFamily="34" charset="0"/>
            <a:ea typeface="+mn-ea"/>
            <a:cs typeface="Calibri Light"/>
          </a:endParaRPr>
        </a:p>
      </xdr:txBody>
    </xdr:sp>
    <xdr:clientData/>
  </xdr:oneCellAnchor>
  <xdr:twoCellAnchor editAs="oneCell">
    <xdr:from>
      <xdr:col>1</xdr:col>
      <xdr:colOff>240772</xdr:colOff>
      <xdr:row>12</xdr:row>
      <xdr:rowOff>117272</xdr:rowOff>
    </xdr:from>
    <xdr:to>
      <xdr:col>1</xdr:col>
      <xdr:colOff>528772</xdr:colOff>
      <xdr:row>14</xdr:row>
      <xdr:rowOff>80716</xdr:rowOff>
    </xdr:to>
    <xdr:pic>
      <xdr:nvPicPr>
        <xdr:cNvPr id="31" name="Gráfico 30" descr="Chat">
          <a:extLst>
            <a:ext uri="{FF2B5EF4-FFF2-40B4-BE49-F238E27FC236}">
              <a16:creationId xmlns:a16="http://schemas.microsoft.com/office/drawing/2014/main" id="{3BF85C74-EE54-48A3-8BC4-4B5A402AFA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9"/>
            </a:ext>
          </a:extLst>
        </a:blip>
        <a:stretch>
          <a:fillRect/>
        </a:stretch>
      </xdr:blipFill>
      <xdr:spPr>
        <a:xfrm>
          <a:off x="621772" y="1950835"/>
          <a:ext cx="288000" cy="296819"/>
        </a:xfrm>
        <a:prstGeom prst="rect">
          <a:avLst/>
        </a:prstGeom>
      </xdr:spPr>
    </xdr:pic>
    <xdr:clientData/>
  </xdr:twoCellAnchor>
  <xdr:oneCellAnchor>
    <xdr:from>
      <xdr:col>1</xdr:col>
      <xdr:colOff>285747</xdr:colOff>
      <xdr:row>14</xdr:row>
      <xdr:rowOff>93467</xdr:rowOff>
    </xdr:from>
    <xdr:ext cx="957955" cy="280205"/>
    <xdr:sp macro="" textlink="">
      <xdr:nvSpPr>
        <xdr:cNvPr id="32" name="CaixaDeTexto 31">
          <a:extLst>
            <a:ext uri="{FF2B5EF4-FFF2-40B4-BE49-F238E27FC236}">
              <a16:creationId xmlns:a16="http://schemas.microsoft.com/office/drawing/2014/main" id="{B9C31A4B-EA1A-4713-9978-EA54F049E206}"/>
            </a:ext>
          </a:extLst>
        </xdr:cNvPr>
        <xdr:cNvSpPr txBox="1"/>
      </xdr:nvSpPr>
      <xdr:spPr>
        <a:xfrm>
          <a:off x="666747" y="2260405"/>
          <a:ext cx="957955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pt-BR" sz="1200">
              <a:solidFill>
                <a:schemeClr val="bg1"/>
              </a:solidFill>
              <a:latin typeface="+mj-lt"/>
            </a:rPr>
            <a:t>comentários</a:t>
          </a:r>
          <a:endParaRPr lang="pt-BR" sz="1100">
            <a:solidFill>
              <a:schemeClr val="bg1"/>
            </a:solidFill>
            <a:latin typeface="+mj-lt"/>
          </a:endParaRPr>
        </a:p>
      </xdr:txBody>
    </xdr:sp>
    <xdr:clientData/>
  </xdr:oneCellAnchor>
  <xdr:oneCellAnchor>
    <xdr:from>
      <xdr:col>2</xdr:col>
      <xdr:colOff>469543</xdr:colOff>
      <xdr:row>19</xdr:row>
      <xdr:rowOff>79720</xdr:rowOff>
    </xdr:from>
    <xdr:ext cx="511615" cy="264560"/>
    <xdr:sp macro="" textlink="tabDin!D3">
      <xdr:nvSpPr>
        <xdr:cNvPr id="41" name="CaixaDeTexto 40">
          <a:extLst>
            <a:ext uri="{FF2B5EF4-FFF2-40B4-BE49-F238E27FC236}">
              <a16:creationId xmlns:a16="http://schemas.microsoft.com/office/drawing/2014/main" id="{27DB02C3-A373-484F-9A31-F98FF74E0CFA}"/>
            </a:ext>
          </a:extLst>
        </xdr:cNvPr>
        <xdr:cNvSpPr txBox="1"/>
      </xdr:nvSpPr>
      <xdr:spPr>
        <a:xfrm>
          <a:off x="1411460" y="3095970"/>
          <a:ext cx="5116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/>
          <a:fld id="{BF509139-EF07-4768-8D1F-93354C933A05}" type="TxLink">
            <a:rPr lang="en-US" sz="1100" b="0" i="0" u="none" strike="noStrike">
              <a:solidFill>
                <a:srgbClr val="283E4A"/>
              </a:solidFill>
              <a:latin typeface="Calibri Light"/>
              <a:ea typeface="+mn-ea"/>
              <a:cs typeface="Calibri Light"/>
            </a:rPr>
            <a:pPr marL="0" indent="0"/>
            <a:t>(29%)</a:t>
          </a:fld>
          <a:endParaRPr lang="pt-BR" sz="1100" b="0" i="0" u="none" strike="noStrike">
            <a:solidFill>
              <a:srgbClr val="283E4A"/>
            </a:solidFill>
            <a:latin typeface="Calibri Light"/>
            <a:ea typeface="+mn-ea"/>
            <a:cs typeface="Calibri Light"/>
          </a:endParaRPr>
        </a:p>
      </xdr:txBody>
    </xdr:sp>
    <xdr:clientData/>
  </xdr:oneCellAnchor>
  <xdr:oneCellAnchor>
    <xdr:from>
      <xdr:col>2</xdr:col>
      <xdr:colOff>484016</xdr:colOff>
      <xdr:row>26</xdr:row>
      <xdr:rowOff>46555</xdr:rowOff>
    </xdr:from>
    <xdr:ext cx="511615" cy="264560"/>
    <xdr:sp macro="" textlink="tabDin!D4">
      <xdr:nvSpPr>
        <xdr:cNvPr id="42" name="CaixaDeTexto 41">
          <a:extLst>
            <a:ext uri="{FF2B5EF4-FFF2-40B4-BE49-F238E27FC236}">
              <a16:creationId xmlns:a16="http://schemas.microsoft.com/office/drawing/2014/main" id="{1C637524-CF8B-4309-BFBE-774A132F364E}"/>
            </a:ext>
          </a:extLst>
        </xdr:cNvPr>
        <xdr:cNvSpPr txBox="1"/>
      </xdr:nvSpPr>
      <xdr:spPr>
        <a:xfrm>
          <a:off x="1422405" y="4265777"/>
          <a:ext cx="51161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/>
          <a:fld id="{405296F8-E77E-40F5-8E09-BD653E7CC1C0}" type="TxLink">
            <a:rPr lang="en-US" sz="1100" b="0" i="0" u="none" strike="noStrike">
              <a:solidFill>
                <a:srgbClr val="283E4A"/>
              </a:solidFill>
              <a:latin typeface="Calibri Light"/>
              <a:ea typeface="+mn-ea"/>
              <a:cs typeface="Calibri Light"/>
            </a:rPr>
            <a:pPr marL="0" indent="0"/>
            <a:t>(71%)</a:t>
          </a:fld>
          <a:endParaRPr lang="pt-BR" sz="1100" b="0" i="0" u="none" strike="noStrike">
            <a:solidFill>
              <a:srgbClr val="283E4A"/>
            </a:solidFill>
            <a:latin typeface="Calibri Light"/>
            <a:ea typeface="+mn-ea"/>
            <a:cs typeface="Calibri Light"/>
          </a:endParaRPr>
        </a:p>
      </xdr:txBody>
    </xdr:sp>
    <xdr:clientData/>
  </xdr:oneCellAnchor>
  <xdr:oneCellAnchor>
    <xdr:from>
      <xdr:col>2</xdr:col>
      <xdr:colOff>290872</xdr:colOff>
      <xdr:row>4</xdr:row>
      <xdr:rowOff>41271</xdr:rowOff>
    </xdr:from>
    <xdr:ext cx="529440" cy="280205"/>
    <xdr:sp macro="" textlink="">
      <xdr:nvSpPr>
        <xdr:cNvPr id="48" name="CaixaDeTexto 47">
          <a:extLst>
            <a:ext uri="{FF2B5EF4-FFF2-40B4-BE49-F238E27FC236}">
              <a16:creationId xmlns:a16="http://schemas.microsoft.com/office/drawing/2014/main" id="{7A18319E-B8AD-484F-8B66-6B78F3D8E1BE}"/>
            </a:ext>
          </a:extLst>
        </xdr:cNvPr>
        <xdr:cNvSpPr txBox="1"/>
      </xdr:nvSpPr>
      <xdr:spPr>
        <a:xfrm>
          <a:off x="1229261" y="528104"/>
          <a:ext cx="529440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200">
              <a:solidFill>
                <a:schemeClr val="bg1"/>
              </a:solidFill>
              <a:latin typeface="+mj-lt"/>
            </a:rPr>
            <a:t>views</a:t>
          </a:r>
          <a:endParaRPr lang="pt-BR" sz="1100">
            <a:solidFill>
              <a:schemeClr val="bg1"/>
            </a:solidFill>
            <a:latin typeface="+mj-lt"/>
          </a:endParaRPr>
        </a:p>
      </xdr:txBody>
    </xdr:sp>
    <xdr:clientData/>
  </xdr:oneCellAnchor>
  <xdr:twoCellAnchor editAs="oneCell">
    <xdr:from>
      <xdr:col>1</xdr:col>
      <xdr:colOff>240068</xdr:colOff>
      <xdr:row>4</xdr:row>
      <xdr:rowOff>88189</xdr:rowOff>
    </xdr:from>
    <xdr:to>
      <xdr:col>2</xdr:col>
      <xdr:colOff>9798</xdr:colOff>
      <xdr:row>6</xdr:row>
      <xdr:rowOff>87633</xdr:rowOff>
    </xdr:to>
    <xdr:pic>
      <xdr:nvPicPr>
        <xdr:cNvPr id="50" name="Gráfico 49" descr="Olho">
          <a:extLst>
            <a:ext uri="{FF2B5EF4-FFF2-40B4-BE49-F238E27FC236}">
              <a16:creationId xmlns:a16="http://schemas.microsoft.com/office/drawing/2014/main" id="{5F8777A9-9E3D-41F3-9417-0743FBB54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1"/>
            </a:ext>
          </a:extLst>
        </a:blip>
        <a:stretch>
          <a:fillRect/>
        </a:stretch>
      </xdr:blipFill>
      <xdr:spPr>
        <a:xfrm>
          <a:off x="621068" y="575022"/>
          <a:ext cx="327119" cy="324000"/>
        </a:xfrm>
        <a:prstGeom prst="rect">
          <a:avLst/>
        </a:prstGeom>
      </xdr:spPr>
    </xdr:pic>
    <xdr:clientData/>
  </xdr:twoCellAnchor>
  <xdr:twoCellAnchor editAs="oneCell">
    <xdr:from>
      <xdr:col>1</xdr:col>
      <xdr:colOff>249661</xdr:colOff>
      <xdr:row>8</xdr:row>
      <xdr:rowOff>13290</xdr:rowOff>
    </xdr:from>
    <xdr:to>
      <xdr:col>1</xdr:col>
      <xdr:colOff>533318</xdr:colOff>
      <xdr:row>9</xdr:row>
      <xdr:rowOff>139011</xdr:rowOff>
    </xdr:to>
    <xdr:pic>
      <xdr:nvPicPr>
        <xdr:cNvPr id="52" name="Gráfico 51" descr="Sinal de Polegar para Cima">
          <a:extLst>
            <a:ext uri="{FF2B5EF4-FFF2-40B4-BE49-F238E27FC236}">
              <a16:creationId xmlns:a16="http://schemas.microsoft.com/office/drawing/2014/main" id="{D97D393B-A597-4E42-A484-7BD2F8F077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3"/>
            </a:ext>
          </a:extLst>
        </a:blip>
        <a:stretch>
          <a:fillRect/>
        </a:stretch>
      </xdr:blipFill>
      <xdr:spPr>
        <a:xfrm>
          <a:off x="630661" y="1149234"/>
          <a:ext cx="283657" cy="288000"/>
        </a:xfrm>
        <a:prstGeom prst="rect">
          <a:avLst/>
        </a:prstGeom>
      </xdr:spPr>
    </xdr:pic>
    <xdr:clientData/>
  </xdr:twoCellAnchor>
  <xdr:oneCellAnchor>
    <xdr:from>
      <xdr:col>2</xdr:col>
      <xdr:colOff>126830</xdr:colOff>
      <xdr:row>7</xdr:row>
      <xdr:rowOff>67710</xdr:rowOff>
    </xdr:from>
    <xdr:ext cx="572464" cy="375359"/>
    <xdr:sp macro="" textlink="linkedinAnalytics!B6">
      <xdr:nvSpPr>
        <xdr:cNvPr id="53" name="CaixaDeTexto 52">
          <a:extLst>
            <a:ext uri="{FF2B5EF4-FFF2-40B4-BE49-F238E27FC236}">
              <a16:creationId xmlns:a16="http://schemas.microsoft.com/office/drawing/2014/main" id="{15930BB2-6EEE-4706-BD3A-A3AC28A83F1B}"/>
            </a:ext>
          </a:extLst>
        </xdr:cNvPr>
        <xdr:cNvSpPr txBox="1"/>
      </xdr:nvSpPr>
      <xdr:spPr>
        <a:xfrm>
          <a:off x="1063455" y="1067835"/>
          <a:ext cx="572464" cy="375359"/>
        </a:xfrm>
        <a:prstGeom prst="rect">
          <a:avLst/>
        </a:prstGeom>
        <a:noFill/>
        <a:effectLst>
          <a:outerShdw blurRad="50800" dist="38100" dir="2700000" algn="tl" rotWithShape="0">
            <a:schemeClr val="bg1">
              <a:lumMod val="50000"/>
              <a:alpha val="50000"/>
            </a:scheme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r"/>
          <a:fld id="{FAD567FC-6FD8-44F3-BE4D-5B967723F97F}" type="TxLink">
            <a:rPr lang="en-US" sz="1800" b="1" i="0" u="none" strike="noStrike">
              <a:solidFill>
                <a:schemeClr val="bg1"/>
              </a:solidFill>
              <a:latin typeface="Century Gothic" panose="020B0502020202020204" pitchFamily="34" charset="0"/>
              <a:ea typeface="+mn-ea"/>
              <a:cs typeface="Calibri Light"/>
            </a:rPr>
            <a:pPr marL="0" indent="0" algn="r"/>
            <a:t>410</a:t>
          </a:fld>
          <a:endParaRPr lang="pt-BR" sz="1800" b="1" i="0" u="none" strike="noStrike">
            <a:solidFill>
              <a:schemeClr val="bg1"/>
            </a:solidFill>
            <a:latin typeface="Century Gothic" panose="020B0502020202020204" pitchFamily="34" charset="0"/>
            <a:ea typeface="+mn-ea"/>
            <a:cs typeface="Calibri Light"/>
          </a:endParaRPr>
        </a:p>
      </xdr:txBody>
    </xdr:sp>
    <xdr:clientData/>
  </xdr:oneCellAnchor>
  <xdr:oneCellAnchor>
    <xdr:from>
      <xdr:col>2</xdr:col>
      <xdr:colOff>234427</xdr:colOff>
      <xdr:row>9</xdr:row>
      <xdr:rowOff>35081</xdr:rowOff>
    </xdr:from>
    <xdr:ext cx="456022" cy="280205"/>
    <xdr:sp macro="" textlink="">
      <xdr:nvSpPr>
        <xdr:cNvPr id="54" name="CaixaDeTexto 53">
          <a:extLst>
            <a:ext uri="{FF2B5EF4-FFF2-40B4-BE49-F238E27FC236}">
              <a16:creationId xmlns:a16="http://schemas.microsoft.com/office/drawing/2014/main" id="{73FA139B-3B84-46A0-8658-5F3931F57C70}"/>
            </a:ext>
          </a:extLst>
        </xdr:cNvPr>
        <xdr:cNvSpPr txBox="1"/>
      </xdr:nvSpPr>
      <xdr:spPr>
        <a:xfrm>
          <a:off x="1171052" y="1368581"/>
          <a:ext cx="456022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r"/>
          <a:r>
            <a:rPr lang="pt-BR" sz="1200">
              <a:solidFill>
                <a:schemeClr val="bg1"/>
              </a:solidFill>
              <a:latin typeface="+mj-lt"/>
            </a:rPr>
            <a:t>likes</a:t>
          </a:r>
          <a:endParaRPr lang="pt-BR" sz="1100">
            <a:solidFill>
              <a:schemeClr val="bg1"/>
            </a:solidFill>
            <a:latin typeface="+mj-lt"/>
          </a:endParaRPr>
        </a:p>
      </xdr:txBody>
    </xdr:sp>
    <xdr:clientData/>
  </xdr:oneCellAnchor>
  <xdr:twoCellAnchor>
    <xdr:from>
      <xdr:col>16</xdr:col>
      <xdr:colOff>355419</xdr:colOff>
      <xdr:row>4</xdr:row>
      <xdr:rowOff>91722</xdr:rowOff>
    </xdr:from>
    <xdr:to>
      <xdr:col>20</xdr:col>
      <xdr:colOff>35714</xdr:colOff>
      <xdr:row>8</xdr:row>
      <xdr:rowOff>155222</xdr:rowOff>
    </xdr:to>
    <xdr:grpSp>
      <xdr:nvGrpSpPr>
        <xdr:cNvPr id="66" name="Agrupar 65">
          <a:extLst>
            <a:ext uri="{FF2B5EF4-FFF2-40B4-BE49-F238E27FC236}">
              <a16:creationId xmlns:a16="http://schemas.microsoft.com/office/drawing/2014/main" id="{EE1D4C6B-BD47-45B5-A330-2582E451758B}"/>
            </a:ext>
          </a:extLst>
        </xdr:cNvPr>
        <xdr:cNvGrpSpPr/>
      </xdr:nvGrpSpPr>
      <xdr:grpSpPr>
        <a:xfrm>
          <a:off x="9070794" y="758472"/>
          <a:ext cx="1902795" cy="730250"/>
          <a:chOff x="9362722" y="1258536"/>
          <a:chExt cx="1918670" cy="730250"/>
        </a:xfrm>
      </xdr:grpSpPr>
      <mc:AlternateContent xmlns:mc="http://schemas.openxmlformats.org/markup-compatibility/2006">
        <mc:Choice xmlns:cx4="http://schemas.microsoft.com/office/drawing/2016/5/10/chartex" Requires="cx4">
          <xdr:graphicFrame macro="">
            <xdr:nvGraphicFramePr>
              <xdr:cNvPr id="64" name="Gráfico 63">
                <a:extLst>
                  <a:ext uri="{FF2B5EF4-FFF2-40B4-BE49-F238E27FC236}">
                    <a16:creationId xmlns:a16="http://schemas.microsoft.com/office/drawing/2014/main" id="{518D7862-2B88-4CEC-9761-7F768B6BFDC1}"/>
                  </a:ext>
                </a:extLst>
              </xdr:cNvPr>
              <xdr:cNvGraphicFramePr/>
            </xdr:nvGraphicFramePr>
            <xdr:xfrm>
              <a:off x="9362722" y="1258536"/>
              <a:ext cx="1918670" cy="730250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34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9362722" y="1258536"/>
                <a:ext cx="1918670" cy="730250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pt-BR" sz="1100"/>
                  <a:t>Este gráfico não está disponível na sua versão de Excel.
Editar esta forma ou salvar esta pasta de trabalho em um formato de arquivo diferente quebrará o gráfico permanentemente.</a:t>
                </a:r>
              </a:p>
            </xdr:txBody>
          </xdr:sp>
        </mc:Fallback>
      </mc:AlternateContent>
      <xdr:sp macro="" textlink="">
        <xdr:nvSpPr>
          <xdr:cNvPr id="65" name="Forma Livre: Forma 64">
            <a:extLst>
              <a:ext uri="{FF2B5EF4-FFF2-40B4-BE49-F238E27FC236}">
                <a16:creationId xmlns:a16="http://schemas.microsoft.com/office/drawing/2014/main" id="{F03206D9-5852-4F50-8FAA-E3FCA557C07F}"/>
              </a:ext>
            </a:extLst>
          </xdr:cNvPr>
          <xdr:cNvSpPr/>
        </xdr:nvSpPr>
        <xdr:spPr>
          <a:xfrm>
            <a:off x="10279912" y="1719883"/>
            <a:ext cx="966102" cy="247213"/>
          </a:xfrm>
          <a:custGeom>
            <a:avLst/>
            <a:gdLst>
              <a:gd name="connsiteX0" fmla="*/ 0 w 985946"/>
              <a:gd name="connsiteY0" fmla="*/ 206403 h 257996"/>
              <a:gd name="connsiteX1" fmla="*/ 0 w 985946"/>
              <a:gd name="connsiteY1" fmla="*/ 206403 h 257996"/>
              <a:gd name="connsiteX2" fmla="*/ 11907 w 985946"/>
              <a:gd name="connsiteY2" fmla="*/ 174653 h 257996"/>
              <a:gd name="connsiteX3" fmla="*/ 15875 w 985946"/>
              <a:gd name="connsiteY3" fmla="*/ 162746 h 257996"/>
              <a:gd name="connsiteX4" fmla="*/ 31750 w 985946"/>
              <a:gd name="connsiteY4" fmla="*/ 138934 h 257996"/>
              <a:gd name="connsiteX5" fmla="*/ 39688 w 985946"/>
              <a:gd name="connsiteY5" fmla="*/ 127028 h 257996"/>
              <a:gd name="connsiteX6" fmla="*/ 51594 w 985946"/>
              <a:gd name="connsiteY6" fmla="*/ 119090 h 257996"/>
              <a:gd name="connsiteX7" fmla="*/ 79375 w 985946"/>
              <a:gd name="connsiteY7" fmla="*/ 99246 h 257996"/>
              <a:gd name="connsiteX8" fmla="*/ 103188 w 985946"/>
              <a:gd name="connsiteY8" fmla="*/ 95278 h 257996"/>
              <a:gd name="connsiteX9" fmla="*/ 186532 w 985946"/>
              <a:gd name="connsiteY9" fmla="*/ 103215 h 257996"/>
              <a:gd name="connsiteX10" fmla="*/ 198438 w 985946"/>
              <a:gd name="connsiteY10" fmla="*/ 111153 h 257996"/>
              <a:gd name="connsiteX11" fmla="*/ 261938 w 985946"/>
              <a:gd name="connsiteY11" fmla="*/ 107184 h 257996"/>
              <a:gd name="connsiteX12" fmla="*/ 273844 w 985946"/>
              <a:gd name="connsiteY12" fmla="*/ 99246 h 257996"/>
              <a:gd name="connsiteX13" fmla="*/ 301625 w 985946"/>
              <a:gd name="connsiteY13" fmla="*/ 63528 h 257996"/>
              <a:gd name="connsiteX14" fmla="*/ 325438 w 985946"/>
              <a:gd name="connsiteY14" fmla="*/ 43684 h 257996"/>
              <a:gd name="connsiteX15" fmla="*/ 337344 w 985946"/>
              <a:gd name="connsiteY15" fmla="*/ 31778 h 257996"/>
              <a:gd name="connsiteX16" fmla="*/ 349250 w 985946"/>
              <a:gd name="connsiteY16" fmla="*/ 27809 h 257996"/>
              <a:gd name="connsiteX17" fmla="*/ 369094 w 985946"/>
              <a:gd name="connsiteY17" fmla="*/ 15903 h 257996"/>
              <a:gd name="connsiteX18" fmla="*/ 599282 w 985946"/>
              <a:gd name="connsiteY18" fmla="*/ 3996 h 257996"/>
              <a:gd name="connsiteX19" fmla="*/ 658813 w 985946"/>
              <a:gd name="connsiteY19" fmla="*/ 28 h 257996"/>
              <a:gd name="connsiteX20" fmla="*/ 896938 w 985946"/>
              <a:gd name="connsiteY20" fmla="*/ 7965 h 257996"/>
              <a:gd name="connsiteX21" fmla="*/ 936625 w 985946"/>
              <a:gd name="connsiteY21" fmla="*/ 15903 h 257996"/>
              <a:gd name="connsiteX22" fmla="*/ 964407 w 985946"/>
              <a:gd name="connsiteY22" fmla="*/ 27809 h 257996"/>
              <a:gd name="connsiteX23" fmla="*/ 976313 w 985946"/>
              <a:gd name="connsiteY23" fmla="*/ 43684 h 257996"/>
              <a:gd name="connsiteX24" fmla="*/ 980282 w 985946"/>
              <a:gd name="connsiteY24" fmla="*/ 119090 h 257996"/>
              <a:gd name="connsiteX25" fmla="*/ 976313 w 985946"/>
              <a:gd name="connsiteY25" fmla="*/ 210371 h 257996"/>
              <a:gd name="connsiteX26" fmla="*/ 964407 w 985946"/>
              <a:gd name="connsiteY26" fmla="*/ 218309 h 257996"/>
              <a:gd name="connsiteX27" fmla="*/ 912813 w 985946"/>
              <a:gd name="connsiteY27" fmla="*/ 230215 h 257996"/>
              <a:gd name="connsiteX28" fmla="*/ 694532 w 985946"/>
              <a:gd name="connsiteY28" fmla="*/ 238153 h 257996"/>
              <a:gd name="connsiteX29" fmla="*/ 670719 w 985946"/>
              <a:gd name="connsiteY29" fmla="*/ 242121 h 257996"/>
              <a:gd name="connsiteX30" fmla="*/ 654844 w 985946"/>
              <a:gd name="connsiteY30" fmla="*/ 246090 h 257996"/>
              <a:gd name="connsiteX31" fmla="*/ 619125 w 985946"/>
              <a:gd name="connsiteY31" fmla="*/ 254028 h 257996"/>
              <a:gd name="connsiteX32" fmla="*/ 484188 w 985946"/>
              <a:gd name="connsiteY32" fmla="*/ 250059 h 257996"/>
              <a:gd name="connsiteX33" fmla="*/ 456407 w 985946"/>
              <a:gd name="connsiteY33" fmla="*/ 246090 h 257996"/>
              <a:gd name="connsiteX34" fmla="*/ 265907 w 985946"/>
              <a:gd name="connsiteY34" fmla="*/ 257996 h 257996"/>
              <a:gd name="connsiteX35" fmla="*/ 202407 w 985946"/>
              <a:gd name="connsiteY35" fmla="*/ 254028 h 257996"/>
              <a:gd name="connsiteX36" fmla="*/ 182563 w 985946"/>
              <a:gd name="connsiteY36" fmla="*/ 250059 h 257996"/>
              <a:gd name="connsiteX37" fmla="*/ 130969 w 985946"/>
              <a:gd name="connsiteY37" fmla="*/ 246090 h 257996"/>
              <a:gd name="connsiteX38" fmla="*/ 75407 w 985946"/>
              <a:gd name="connsiteY38" fmla="*/ 230215 h 257996"/>
              <a:gd name="connsiteX39" fmla="*/ 51594 w 985946"/>
              <a:gd name="connsiteY39" fmla="*/ 214340 h 257996"/>
              <a:gd name="connsiteX40" fmla="*/ 0 w 985946"/>
              <a:gd name="connsiteY40" fmla="*/ 206403 h 25799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  <a:cxn ang="0">
                <a:pos x="connsiteX29" y="connsiteY29"/>
              </a:cxn>
              <a:cxn ang="0">
                <a:pos x="connsiteX30" y="connsiteY30"/>
              </a:cxn>
              <a:cxn ang="0">
                <a:pos x="connsiteX31" y="connsiteY31"/>
              </a:cxn>
              <a:cxn ang="0">
                <a:pos x="connsiteX32" y="connsiteY32"/>
              </a:cxn>
              <a:cxn ang="0">
                <a:pos x="connsiteX33" y="connsiteY33"/>
              </a:cxn>
              <a:cxn ang="0">
                <a:pos x="connsiteX34" y="connsiteY34"/>
              </a:cxn>
              <a:cxn ang="0">
                <a:pos x="connsiteX35" y="connsiteY35"/>
              </a:cxn>
              <a:cxn ang="0">
                <a:pos x="connsiteX36" y="connsiteY36"/>
              </a:cxn>
              <a:cxn ang="0">
                <a:pos x="connsiteX37" y="connsiteY37"/>
              </a:cxn>
              <a:cxn ang="0">
                <a:pos x="connsiteX38" y="connsiteY38"/>
              </a:cxn>
              <a:cxn ang="0">
                <a:pos x="connsiteX39" y="connsiteY39"/>
              </a:cxn>
              <a:cxn ang="0">
                <a:pos x="connsiteX40" y="connsiteY40"/>
              </a:cxn>
            </a:cxnLst>
            <a:rect l="l" t="t" r="r" b="b"/>
            <a:pathLst>
              <a:path w="985946" h="257996">
                <a:moveTo>
                  <a:pt x="0" y="206403"/>
                </a:moveTo>
                <a:lnTo>
                  <a:pt x="0" y="206403"/>
                </a:lnTo>
                <a:cubicBezTo>
                  <a:pt x="3969" y="195820"/>
                  <a:pt x="8044" y="185276"/>
                  <a:pt x="11907" y="174653"/>
                </a:cubicBezTo>
                <a:cubicBezTo>
                  <a:pt x="13337" y="170721"/>
                  <a:pt x="13843" y="166403"/>
                  <a:pt x="15875" y="162746"/>
                </a:cubicBezTo>
                <a:cubicBezTo>
                  <a:pt x="20508" y="154407"/>
                  <a:pt x="26458" y="146871"/>
                  <a:pt x="31750" y="138934"/>
                </a:cubicBezTo>
                <a:cubicBezTo>
                  <a:pt x="34396" y="134965"/>
                  <a:pt x="35719" y="129674"/>
                  <a:pt x="39688" y="127028"/>
                </a:cubicBezTo>
                <a:cubicBezTo>
                  <a:pt x="43657" y="124382"/>
                  <a:pt x="47930" y="122144"/>
                  <a:pt x="51594" y="119090"/>
                </a:cubicBezTo>
                <a:cubicBezTo>
                  <a:pt x="65276" y="107688"/>
                  <a:pt x="61018" y="104753"/>
                  <a:pt x="79375" y="99246"/>
                </a:cubicBezTo>
                <a:cubicBezTo>
                  <a:pt x="87083" y="96934"/>
                  <a:pt x="95250" y="96601"/>
                  <a:pt x="103188" y="95278"/>
                </a:cubicBezTo>
                <a:cubicBezTo>
                  <a:pt x="104979" y="95378"/>
                  <a:pt x="164950" y="92424"/>
                  <a:pt x="186532" y="103215"/>
                </a:cubicBezTo>
                <a:cubicBezTo>
                  <a:pt x="190798" y="105348"/>
                  <a:pt x="194469" y="108507"/>
                  <a:pt x="198438" y="111153"/>
                </a:cubicBezTo>
                <a:cubicBezTo>
                  <a:pt x="219605" y="109830"/>
                  <a:pt x="240990" y="110492"/>
                  <a:pt x="261938" y="107184"/>
                </a:cubicBezTo>
                <a:cubicBezTo>
                  <a:pt x="266649" y="106440"/>
                  <a:pt x="270180" y="102300"/>
                  <a:pt x="273844" y="99246"/>
                </a:cubicBezTo>
                <a:cubicBezTo>
                  <a:pt x="307363" y="71313"/>
                  <a:pt x="257367" y="107786"/>
                  <a:pt x="301625" y="63528"/>
                </a:cubicBezTo>
                <a:cubicBezTo>
                  <a:pt x="336412" y="28741"/>
                  <a:pt x="292285" y="71311"/>
                  <a:pt x="325438" y="43684"/>
                </a:cubicBezTo>
                <a:cubicBezTo>
                  <a:pt x="329750" y="40091"/>
                  <a:pt x="332674" y="34891"/>
                  <a:pt x="337344" y="31778"/>
                </a:cubicBezTo>
                <a:cubicBezTo>
                  <a:pt x="340825" y="29457"/>
                  <a:pt x="345508" y="29680"/>
                  <a:pt x="349250" y="27809"/>
                </a:cubicBezTo>
                <a:cubicBezTo>
                  <a:pt x="356150" y="24359"/>
                  <a:pt x="361634" y="17866"/>
                  <a:pt x="369094" y="15903"/>
                </a:cubicBezTo>
                <a:cubicBezTo>
                  <a:pt x="425657" y="1018"/>
                  <a:pt x="582212" y="4384"/>
                  <a:pt x="599282" y="3996"/>
                </a:cubicBezTo>
                <a:cubicBezTo>
                  <a:pt x="619126" y="2673"/>
                  <a:pt x="638925" y="28"/>
                  <a:pt x="658813" y="28"/>
                </a:cubicBezTo>
                <a:cubicBezTo>
                  <a:pt x="820967" y="28"/>
                  <a:pt x="799287" y="-913"/>
                  <a:pt x="896938" y="7965"/>
                </a:cubicBezTo>
                <a:cubicBezTo>
                  <a:pt x="923832" y="16930"/>
                  <a:pt x="891032" y="6785"/>
                  <a:pt x="936625" y="15903"/>
                </a:cubicBezTo>
                <a:cubicBezTo>
                  <a:pt x="946363" y="17851"/>
                  <a:pt x="955794" y="23502"/>
                  <a:pt x="964407" y="27809"/>
                </a:cubicBezTo>
                <a:cubicBezTo>
                  <a:pt x="968376" y="33101"/>
                  <a:pt x="972807" y="38075"/>
                  <a:pt x="976313" y="43684"/>
                </a:cubicBezTo>
                <a:cubicBezTo>
                  <a:pt x="993722" y="71540"/>
                  <a:pt x="982698" y="73178"/>
                  <a:pt x="980282" y="119090"/>
                </a:cubicBezTo>
                <a:cubicBezTo>
                  <a:pt x="978681" y="149504"/>
                  <a:pt x="981125" y="180298"/>
                  <a:pt x="976313" y="210371"/>
                </a:cubicBezTo>
                <a:cubicBezTo>
                  <a:pt x="975559" y="215081"/>
                  <a:pt x="968766" y="216372"/>
                  <a:pt x="964407" y="218309"/>
                </a:cubicBezTo>
                <a:cubicBezTo>
                  <a:pt x="948587" y="225340"/>
                  <a:pt x="930019" y="229382"/>
                  <a:pt x="912813" y="230215"/>
                </a:cubicBezTo>
                <a:cubicBezTo>
                  <a:pt x="840090" y="233734"/>
                  <a:pt x="767292" y="235507"/>
                  <a:pt x="694532" y="238153"/>
                </a:cubicBezTo>
                <a:cubicBezTo>
                  <a:pt x="686594" y="239476"/>
                  <a:pt x="678610" y="240543"/>
                  <a:pt x="670719" y="242121"/>
                </a:cubicBezTo>
                <a:cubicBezTo>
                  <a:pt x="665370" y="243191"/>
                  <a:pt x="660193" y="245020"/>
                  <a:pt x="654844" y="246090"/>
                </a:cubicBezTo>
                <a:cubicBezTo>
                  <a:pt x="619920" y="253075"/>
                  <a:pt x="642298" y="246304"/>
                  <a:pt x="619125" y="254028"/>
                </a:cubicBezTo>
                <a:lnTo>
                  <a:pt x="484188" y="250059"/>
                </a:lnTo>
                <a:cubicBezTo>
                  <a:pt x="474845" y="249603"/>
                  <a:pt x="465761" y="246090"/>
                  <a:pt x="456407" y="246090"/>
                </a:cubicBezTo>
                <a:cubicBezTo>
                  <a:pt x="392746" y="246090"/>
                  <a:pt x="329183" y="251670"/>
                  <a:pt x="265907" y="257996"/>
                </a:cubicBezTo>
                <a:cubicBezTo>
                  <a:pt x="244740" y="256673"/>
                  <a:pt x="223519" y="256039"/>
                  <a:pt x="202407" y="254028"/>
                </a:cubicBezTo>
                <a:cubicBezTo>
                  <a:pt x="195692" y="253388"/>
                  <a:pt x="189267" y="250804"/>
                  <a:pt x="182563" y="250059"/>
                </a:cubicBezTo>
                <a:cubicBezTo>
                  <a:pt x="165420" y="248154"/>
                  <a:pt x="148167" y="247413"/>
                  <a:pt x="130969" y="246090"/>
                </a:cubicBezTo>
                <a:cubicBezTo>
                  <a:pt x="126730" y="245030"/>
                  <a:pt x="82243" y="234772"/>
                  <a:pt x="75407" y="230215"/>
                </a:cubicBezTo>
                <a:cubicBezTo>
                  <a:pt x="67469" y="224923"/>
                  <a:pt x="60644" y="217357"/>
                  <a:pt x="51594" y="214340"/>
                </a:cubicBezTo>
                <a:cubicBezTo>
                  <a:pt x="36882" y="209435"/>
                  <a:pt x="8599" y="207726"/>
                  <a:pt x="0" y="206403"/>
                </a:cubicBezTo>
                <a:close/>
              </a:path>
            </a:pathLst>
          </a:cu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oneCellAnchor>
    <xdr:from>
      <xdr:col>18</xdr:col>
      <xdr:colOff>465647</xdr:colOff>
      <xdr:row>5</xdr:row>
      <xdr:rowOff>21168</xdr:rowOff>
    </xdr:from>
    <xdr:ext cx="726224" cy="264560"/>
    <xdr:sp macro="" textlink="">
      <xdr:nvSpPr>
        <xdr:cNvPr id="68" name="CaixaDeTexto 67">
          <a:extLst>
            <a:ext uri="{FF2B5EF4-FFF2-40B4-BE49-F238E27FC236}">
              <a16:creationId xmlns:a16="http://schemas.microsoft.com/office/drawing/2014/main" id="{8CF14403-8FFD-4589-9148-63B79065AFDB}"/>
            </a:ext>
          </a:extLst>
        </xdr:cNvPr>
        <xdr:cNvSpPr txBox="1"/>
      </xdr:nvSpPr>
      <xdr:spPr>
        <a:xfrm>
          <a:off x="10292272" y="687918"/>
          <a:ext cx="726224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>
              <a:solidFill>
                <a:srgbClr val="0084BF"/>
              </a:solidFill>
              <a:latin typeface="+mj-lt"/>
            </a:rPr>
            <a:t>São</a:t>
          </a:r>
          <a:r>
            <a:rPr lang="pt-BR" sz="1100" b="1" baseline="0">
              <a:solidFill>
                <a:srgbClr val="0084BF"/>
              </a:solidFill>
              <a:latin typeface="+mj-lt"/>
            </a:rPr>
            <a:t> Paulo</a:t>
          </a:r>
          <a:endParaRPr lang="pt-BR" sz="1100" b="1">
            <a:solidFill>
              <a:srgbClr val="0084BF"/>
            </a:solidFill>
            <a:latin typeface="+mj-lt"/>
          </a:endParaRPr>
        </a:p>
      </xdr:txBody>
    </xdr:sp>
    <xdr:clientData/>
  </xdr:oneCellAnchor>
  <xdr:twoCellAnchor>
    <xdr:from>
      <xdr:col>19</xdr:col>
      <xdr:colOff>317488</xdr:colOff>
      <xdr:row>4</xdr:row>
      <xdr:rowOff>63496</xdr:rowOff>
    </xdr:from>
    <xdr:to>
      <xdr:col>21</xdr:col>
      <xdr:colOff>380988</xdr:colOff>
      <xdr:row>8</xdr:row>
      <xdr:rowOff>153806</xdr:rowOff>
    </xdr:to>
    <xdr:grpSp>
      <xdr:nvGrpSpPr>
        <xdr:cNvPr id="15" name="Agrupar 14">
          <a:extLst>
            <a:ext uri="{FF2B5EF4-FFF2-40B4-BE49-F238E27FC236}">
              <a16:creationId xmlns:a16="http://schemas.microsoft.com/office/drawing/2014/main" id="{5D204126-CCB8-4925-8ECE-BD08E0330AC6}"/>
            </a:ext>
          </a:extLst>
        </xdr:cNvPr>
        <xdr:cNvGrpSpPr/>
      </xdr:nvGrpSpPr>
      <xdr:grpSpPr>
        <a:xfrm>
          <a:off x="10699738" y="730246"/>
          <a:ext cx="1174750" cy="757060"/>
          <a:chOff x="10773824" y="550329"/>
          <a:chExt cx="1178278" cy="739421"/>
        </a:xfrm>
      </xdr:grpSpPr>
      <xdr:graphicFrame macro="">
        <xdr:nvGraphicFramePr>
          <xdr:cNvPr id="49" name="Gráfico 48">
            <a:extLst>
              <a:ext uri="{FF2B5EF4-FFF2-40B4-BE49-F238E27FC236}">
                <a16:creationId xmlns:a16="http://schemas.microsoft.com/office/drawing/2014/main" id="{432A5EF4-0DC6-4786-A040-0D1C5CC1D6E7}"/>
              </a:ext>
            </a:extLst>
          </xdr:cNvPr>
          <xdr:cNvGraphicFramePr>
            <a:graphicFrameLocks/>
          </xdr:cNvGraphicFramePr>
        </xdr:nvGraphicFramePr>
        <xdr:xfrm>
          <a:off x="10773824" y="550329"/>
          <a:ext cx="1178278" cy="7394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5"/>
          </a:graphicData>
        </a:graphic>
      </xdr:graphicFrame>
      <xdr:sp macro="" textlink="linkedinAnalytics!U4">
        <xdr:nvSpPr>
          <xdr:cNvPr id="75" name="CaixaDeTexto 74">
            <a:extLst>
              <a:ext uri="{FF2B5EF4-FFF2-40B4-BE49-F238E27FC236}">
                <a16:creationId xmlns:a16="http://schemas.microsoft.com/office/drawing/2014/main" id="{BD948028-70FE-4D1A-BEB5-8CFB40794F76}"/>
              </a:ext>
            </a:extLst>
          </xdr:cNvPr>
          <xdr:cNvSpPr txBox="1"/>
        </xdr:nvSpPr>
        <xdr:spPr>
          <a:xfrm>
            <a:off x="11133655" y="783162"/>
            <a:ext cx="463973" cy="265265"/>
          </a:xfrm>
          <a:prstGeom prst="rect">
            <a:avLst/>
          </a:prstGeom>
          <a:noFill/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pPr marL="0" indent="0" algn="ctr"/>
            <a:fld id="{E220D5BC-4CDC-4FEF-88BC-6F7409044C72}" type="TxLink">
              <a:rPr lang="en-US" sz="1100" b="1" i="0" u="none" strike="noStrike">
                <a:solidFill>
                  <a:srgbClr val="283E4A"/>
                </a:solidFill>
                <a:latin typeface="Century Gothic" panose="020B0502020202020204" pitchFamily="34" charset="0"/>
                <a:ea typeface="+mn-ea"/>
                <a:cs typeface="Calibri Light"/>
              </a:rPr>
              <a:pPr marL="0" indent="0" algn="ctr"/>
              <a:t>23%</a:t>
            </a:fld>
            <a:endParaRPr lang="pt-BR" sz="11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endParaRPr>
          </a:p>
        </xdr:txBody>
      </xdr:sp>
    </xdr:grpSp>
    <xdr:clientData/>
  </xdr:twoCellAnchor>
  <xdr:oneCellAnchor>
    <xdr:from>
      <xdr:col>18</xdr:col>
      <xdr:colOff>500933</xdr:colOff>
      <xdr:row>6</xdr:row>
      <xdr:rowOff>63499</xdr:rowOff>
    </xdr:from>
    <xdr:ext cx="619144" cy="265265"/>
    <xdr:sp macro="" textlink="linkedinAnalytics!T4">
      <xdr:nvSpPr>
        <xdr:cNvPr id="51" name="CaixaDeTexto 50">
          <a:extLst>
            <a:ext uri="{FF2B5EF4-FFF2-40B4-BE49-F238E27FC236}">
              <a16:creationId xmlns:a16="http://schemas.microsoft.com/office/drawing/2014/main" id="{F97169D9-90EA-462E-A40B-EF5F56260251}"/>
            </a:ext>
          </a:extLst>
        </xdr:cNvPr>
        <xdr:cNvSpPr txBox="1"/>
      </xdr:nvSpPr>
      <xdr:spPr>
        <a:xfrm>
          <a:off x="10357544" y="874888"/>
          <a:ext cx="619144" cy="265265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ctr"/>
          <a:fld id="{AD2F2CD2-F86C-40D6-8F22-09AAD36EF20A}" type="TxLink">
            <a:rPr lang="en-US" sz="11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rPr>
            <a:pPr marL="0" indent="0" algn="ctr"/>
            <a:t>11.855</a:t>
          </a:fld>
          <a:endParaRPr lang="pt-BR" sz="1100" b="1" i="0" u="none" strike="noStrike">
            <a:solidFill>
              <a:srgbClr val="283E4A"/>
            </a:solidFill>
            <a:latin typeface="Century Gothic" panose="020B0502020202020204" pitchFamily="34" charset="0"/>
            <a:ea typeface="+mn-ea"/>
            <a:cs typeface="Calibri Light"/>
          </a:endParaRPr>
        </a:p>
      </xdr:txBody>
    </xdr:sp>
    <xdr:clientData/>
  </xdr:oneCellAnchor>
  <xdr:oneCellAnchor>
    <xdr:from>
      <xdr:col>23</xdr:col>
      <xdr:colOff>30413</xdr:colOff>
      <xdr:row>5</xdr:row>
      <xdr:rowOff>8269</xdr:rowOff>
    </xdr:from>
    <xdr:ext cx="963405" cy="264560"/>
    <xdr:sp macro="" textlink="">
      <xdr:nvSpPr>
        <xdr:cNvPr id="56" name="CaixaDeTexto 55">
          <a:extLst>
            <a:ext uri="{FF2B5EF4-FFF2-40B4-BE49-F238E27FC236}">
              <a16:creationId xmlns:a16="http://schemas.microsoft.com/office/drawing/2014/main" id="{0A8367C9-9788-4EB8-9959-E112BA629F80}"/>
            </a:ext>
          </a:extLst>
        </xdr:cNvPr>
        <xdr:cNvSpPr txBox="1"/>
      </xdr:nvSpPr>
      <xdr:spPr>
        <a:xfrm>
          <a:off x="12784842" y="661412"/>
          <a:ext cx="96340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>
              <a:solidFill>
                <a:srgbClr val="0084BF"/>
              </a:solidFill>
              <a:latin typeface="+mj-lt"/>
            </a:rPr>
            <a:t>Rio de Janeiro</a:t>
          </a:r>
        </a:p>
      </xdr:txBody>
    </xdr:sp>
    <xdr:clientData/>
  </xdr:oneCellAnchor>
  <xdr:twoCellAnchor>
    <xdr:from>
      <xdr:col>24</xdr:col>
      <xdr:colOff>15305</xdr:colOff>
      <xdr:row>4</xdr:row>
      <xdr:rowOff>65713</xdr:rowOff>
    </xdr:from>
    <xdr:to>
      <xdr:col>26</xdr:col>
      <xdr:colOff>78805</xdr:colOff>
      <xdr:row>8</xdr:row>
      <xdr:rowOff>156023</xdr:rowOff>
    </xdr:to>
    <xdr:grpSp>
      <xdr:nvGrpSpPr>
        <xdr:cNvPr id="57" name="Agrupar 56">
          <a:extLst>
            <a:ext uri="{FF2B5EF4-FFF2-40B4-BE49-F238E27FC236}">
              <a16:creationId xmlns:a16="http://schemas.microsoft.com/office/drawing/2014/main" id="{5B62FF77-2204-4795-8133-4AF9F4637788}"/>
            </a:ext>
          </a:extLst>
        </xdr:cNvPr>
        <xdr:cNvGrpSpPr/>
      </xdr:nvGrpSpPr>
      <xdr:grpSpPr>
        <a:xfrm>
          <a:off x="13175680" y="732463"/>
          <a:ext cx="1174750" cy="757060"/>
          <a:chOff x="10773825" y="550329"/>
          <a:chExt cx="1178278" cy="739421"/>
        </a:xfrm>
      </xdr:grpSpPr>
      <xdr:graphicFrame macro="">
        <xdr:nvGraphicFramePr>
          <xdr:cNvPr id="58" name="Gráfico 57">
            <a:extLst>
              <a:ext uri="{FF2B5EF4-FFF2-40B4-BE49-F238E27FC236}">
                <a16:creationId xmlns:a16="http://schemas.microsoft.com/office/drawing/2014/main" id="{BB41EE4D-2752-49B2-8935-E2EB0FDB343E}"/>
              </a:ext>
            </a:extLst>
          </xdr:cNvPr>
          <xdr:cNvGraphicFramePr>
            <a:graphicFrameLocks/>
          </xdr:cNvGraphicFramePr>
        </xdr:nvGraphicFramePr>
        <xdr:xfrm>
          <a:off x="10773825" y="550329"/>
          <a:ext cx="1178278" cy="7394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6"/>
          </a:graphicData>
        </a:graphic>
      </xdr:graphicFrame>
      <xdr:sp macro="" textlink="linkedinAnalytics!U5">
        <xdr:nvSpPr>
          <xdr:cNvPr id="60" name="CaixaDeTexto 59">
            <a:extLst>
              <a:ext uri="{FF2B5EF4-FFF2-40B4-BE49-F238E27FC236}">
                <a16:creationId xmlns:a16="http://schemas.microsoft.com/office/drawing/2014/main" id="{81F625D5-B5A6-4F28-9A64-5DCA7F3DB27E}"/>
              </a:ext>
            </a:extLst>
          </xdr:cNvPr>
          <xdr:cNvSpPr txBox="1"/>
        </xdr:nvSpPr>
        <xdr:spPr>
          <a:xfrm>
            <a:off x="11173153" y="783162"/>
            <a:ext cx="384977" cy="265265"/>
          </a:xfrm>
          <a:prstGeom prst="rect">
            <a:avLst/>
          </a:prstGeom>
          <a:noFill/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pPr marL="0" indent="0" algn="ctr"/>
            <a:fld id="{A429571B-4BBA-478B-8CFC-F5E23B44AC90}" type="TxLink">
              <a:rPr lang="en-US" sz="1100" b="1" i="0" u="none" strike="noStrike">
                <a:solidFill>
                  <a:srgbClr val="283E4A"/>
                </a:solidFill>
                <a:latin typeface="Century Gothic" panose="020B0502020202020204" pitchFamily="34" charset="0"/>
                <a:ea typeface="+mn-ea"/>
                <a:cs typeface="Calibri Light"/>
              </a:rPr>
              <a:pPr marL="0" indent="0" algn="ctr"/>
              <a:t>4%</a:t>
            </a:fld>
            <a:endParaRPr lang="pt-BR" sz="11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endParaRPr>
          </a:p>
        </xdr:txBody>
      </xdr:sp>
    </xdr:grpSp>
    <xdr:clientData/>
  </xdr:twoCellAnchor>
  <xdr:oneCellAnchor>
    <xdr:from>
      <xdr:col>23</xdr:col>
      <xdr:colOff>237241</xdr:colOff>
      <xdr:row>6</xdr:row>
      <xdr:rowOff>50600</xdr:rowOff>
    </xdr:from>
    <xdr:ext cx="540149" cy="265265"/>
    <xdr:sp macro="" textlink="linkedinAnalytics!T5">
      <xdr:nvSpPr>
        <xdr:cNvPr id="61" name="CaixaDeTexto 60">
          <a:extLst>
            <a:ext uri="{FF2B5EF4-FFF2-40B4-BE49-F238E27FC236}">
              <a16:creationId xmlns:a16="http://schemas.microsoft.com/office/drawing/2014/main" id="{D3F5A04F-0EF5-492B-9562-A40C87A63F0F}"/>
            </a:ext>
          </a:extLst>
        </xdr:cNvPr>
        <xdr:cNvSpPr txBox="1"/>
      </xdr:nvSpPr>
      <xdr:spPr>
        <a:xfrm>
          <a:off x="12991670" y="867029"/>
          <a:ext cx="540149" cy="265265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ctr"/>
          <a:fld id="{678E0A9B-08F4-40A0-A639-F880140184DC}" type="TxLink">
            <a:rPr lang="en-US" sz="11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rPr>
            <a:pPr marL="0" indent="0" algn="ctr"/>
            <a:t>2.112</a:t>
          </a:fld>
          <a:endParaRPr lang="pt-BR" sz="1100" b="1" i="0" u="none" strike="noStrike">
            <a:solidFill>
              <a:srgbClr val="283E4A"/>
            </a:solidFill>
            <a:latin typeface="Century Gothic" panose="020B0502020202020204" pitchFamily="34" charset="0"/>
            <a:ea typeface="+mn-ea"/>
            <a:cs typeface="Calibri Light"/>
          </a:endParaRPr>
        </a:p>
      </xdr:txBody>
    </xdr:sp>
    <xdr:clientData/>
  </xdr:oneCellAnchor>
  <xdr:twoCellAnchor>
    <xdr:from>
      <xdr:col>17</xdr:col>
      <xdr:colOff>225777</xdr:colOff>
      <xdr:row>9</xdr:row>
      <xdr:rowOff>126999</xdr:rowOff>
    </xdr:from>
    <xdr:to>
      <xdr:col>21</xdr:col>
      <xdr:colOff>42333</xdr:colOff>
      <xdr:row>9</xdr:row>
      <xdr:rowOff>126999</xdr:rowOff>
    </xdr:to>
    <xdr:cxnSp macro="">
      <xdr:nvCxnSpPr>
        <xdr:cNvPr id="7" name="Conector reto 6">
          <a:extLst>
            <a:ext uri="{FF2B5EF4-FFF2-40B4-BE49-F238E27FC236}">
              <a16:creationId xmlns:a16="http://schemas.microsoft.com/office/drawing/2014/main" id="{D4ED47CF-4C34-47FC-808D-DAFC3F8BA86D}"/>
            </a:ext>
          </a:extLst>
        </xdr:cNvPr>
        <xdr:cNvCxnSpPr/>
      </xdr:nvCxnSpPr>
      <xdr:spPr>
        <a:xfrm>
          <a:off x="9524999" y="1425221"/>
          <a:ext cx="2046112" cy="0"/>
        </a:xfrm>
        <a:prstGeom prst="line">
          <a:avLst/>
        </a:prstGeom>
        <a:ln>
          <a:solidFill>
            <a:schemeClr val="bg1">
              <a:lumMod val="8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18</xdr:col>
      <xdr:colOff>528267</xdr:colOff>
      <xdr:row>11</xdr:row>
      <xdr:rowOff>77614</xdr:rowOff>
    </xdr:from>
    <xdr:ext cx="570028" cy="264560"/>
    <xdr:sp macro="" textlink="">
      <xdr:nvSpPr>
        <xdr:cNvPr id="67" name="CaixaDeTexto 66">
          <a:extLst>
            <a:ext uri="{FF2B5EF4-FFF2-40B4-BE49-F238E27FC236}">
              <a16:creationId xmlns:a16="http://schemas.microsoft.com/office/drawing/2014/main" id="{9BA7F319-02DA-4639-BC78-82BDFF17DCDB}"/>
            </a:ext>
          </a:extLst>
        </xdr:cNvPr>
        <xdr:cNvSpPr txBox="1"/>
      </xdr:nvSpPr>
      <xdr:spPr>
        <a:xfrm>
          <a:off x="10384878" y="1700392"/>
          <a:ext cx="570028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pt-BR" sz="1100" b="1">
              <a:solidFill>
                <a:srgbClr val="0084BF"/>
              </a:solidFill>
              <a:latin typeface="+mj-lt"/>
            </a:rPr>
            <a:t>Paraná</a:t>
          </a:r>
        </a:p>
      </xdr:txBody>
    </xdr:sp>
    <xdr:clientData/>
  </xdr:oneCellAnchor>
  <xdr:twoCellAnchor>
    <xdr:from>
      <xdr:col>19</xdr:col>
      <xdr:colOff>317487</xdr:colOff>
      <xdr:row>10</xdr:row>
      <xdr:rowOff>126992</xdr:rowOff>
    </xdr:from>
    <xdr:to>
      <xdr:col>21</xdr:col>
      <xdr:colOff>380987</xdr:colOff>
      <xdr:row>15</xdr:row>
      <xdr:rowOff>55024</xdr:rowOff>
    </xdr:to>
    <xdr:grpSp>
      <xdr:nvGrpSpPr>
        <xdr:cNvPr id="71" name="Agrupar 70">
          <a:extLst>
            <a:ext uri="{FF2B5EF4-FFF2-40B4-BE49-F238E27FC236}">
              <a16:creationId xmlns:a16="http://schemas.microsoft.com/office/drawing/2014/main" id="{64E3E6D7-8983-4A56-95D2-2B0270A39096}"/>
            </a:ext>
          </a:extLst>
        </xdr:cNvPr>
        <xdr:cNvGrpSpPr/>
      </xdr:nvGrpSpPr>
      <xdr:grpSpPr>
        <a:xfrm>
          <a:off x="10699737" y="1793867"/>
          <a:ext cx="1174750" cy="761470"/>
          <a:chOff x="10773824" y="550329"/>
          <a:chExt cx="1178278" cy="739421"/>
        </a:xfrm>
      </xdr:grpSpPr>
      <xdr:graphicFrame macro="">
        <xdr:nvGraphicFramePr>
          <xdr:cNvPr id="72" name="Gráfico 71">
            <a:extLst>
              <a:ext uri="{FF2B5EF4-FFF2-40B4-BE49-F238E27FC236}">
                <a16:creationId xmlns:a16="http://schemas.microsoft.com/office/drawing/2014/main" id="{EE206418-C1E8-42D9-A67C-1116845FCE63}"/>
              </a:ext>
            </a:extLst>
          </xdr:cNvPr>
          <xdr:cNvGraphicFramePr>
            <a:graphicFrameLocks/>
          </xdr:cNvGraphicFramePr>
        </xdr:nvGraphicFramePr>
        <xdr:xfrm>
          <a:off x="10773824" y="550329"/>
          <a:ext cx="1178278" cy="7394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7"/>
          </a:graphicData>
        </a:graphic>
      </xdr:graphicFrame>
      <xdr:sp macro="" textlink="linkedinAnalytics!U6">
        <xdr:nvSpPr>
          <xdr:cNvPr id="76" name="CaixaDeTexto 75">
            <a:extLst>
              <a:ext uri="{FF2B5EF4-FFF2-40B4-BE49-F238E27FC236}">
                <a16:creationId xmlns:a16="http://schemas.microsoft.com/office/drawing/2014/main" id="{2F10119A-BC88-4D20-8AC0-063814E1DAC5}"/>
              </a:ext>
            </a:extLst>
          </xdr:cNvPr>
          <xdr:cNvSpPr txBox="1"/>
        </xdr:nvSpPr>
        <xdr:spPr>
          <a:xfrm>
            <a:off x="11173153" y="783162"/>
            <a:ext cx="384977" cy="265265"/>
          </a:xfrm>
          <a:prstGeom prst="rect">
            <a:avLst/>
          </a:prstGeom>
          <a:noFill/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pPr marL="0" indent="0" algn="ctr"/>
            <a:fld id="{B850DC06-EE08-46EF-8615-C4DE79AAA1AE}" type="TxLink">
              <a:rPr lang="en-US" sz="1100" b="1" i="0" u="none" strike="noStrike">
                <a:solidFill>
                  <a:srgbClr val="283E4A"/>
                </a:solidFill>
                <a:latin typeface="Century Gothic" panose="020B0502020202020204" pitchFamily="34" charset="0"/>
                <a:ea typeface="+mn-ea"/>
                <a:cs typeface="Calibri Light"/>
              </a:rPr>
              <a:pPr marL="0" indent="0" algn="ctr"/>
              <a:t>2%</a:t>
            </a:fld>
            <a:endParaRPr lang="pt-BR" sz="11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endParaRPr>
          </a:p>
        </xdr:txBody>
      </xdr:sp>
    </xdr:grpSp>
    <xdr:clientData/>
  </xdr:twoCellAnchor>
  <xdr:oneCellAnchor>
    <xdr:from>
      <xdr:col>19</xdr:col>
      <xdr:colOff>55518</xdr:colOff>
      <xdr:row>12</xdr:row>
      <xdr:rowOff>119945</xdr:rowOff>
    </xdr:from>
    <xdr:ext cx="421654" cy="265265"/>
    <xdr:sp macro="" textlink="linkedinAnalytics!T6">
      <xdr:nvSpPr>
        <xdr:cNvPr id="77" name="CaixaDeTexto 76">
          <a:extLst>
            <a:ext uri="{FF2B5EF4-FFF2-40B4-BE49-F238E27FC236}">
              <a16:creationId xmlns:a16="http://schemas.microsoft.com/office/drawing/2014/main" id="{F75D65D9-E1C7-4589-8B47-E3E1FFBB7B23}"/>
            </a:ext>
          </a:extLst>
        </xdr:cNvPr>
        <xdr:cNvSpPr txBox="1"/>
      </xdr:nvSpPr>
      <xdr:spPr>
        <a:xfrm>
          <a:off x="10437768" y="1953508"/>
          <a:ext cx="421654" cy="265265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ctr"/>
          <a:fld id="{C4C9FBA1-A764-4E9B-BC93-793ADE23C501}" type="TxLink">
            <a:rPr lang="en-US" sz="11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rPr>
            <a:pPr marL="0" indent="0" algn="ctr"/>
            <a:t>946</a:t>
          </a:fld>
          <a:endParaRPr lang="pt-BR" sz="1100" b="1" i="0" u="none" strike="noStrike">
            <a:solidFill>
              <a:srgbClr val="283E4A"/>
            </a:solidFill>
            <a:latin typeface="Century Gothic" panose="020B0502020202020204" pitchFamily="34" charset="0"/>
            <a:ea typeface="+mn-ea"/>
            <a:cs typeface="Calibri Light"/>
          </a:endParaRPr>
        </a:p>
      </xdr:txBody>
    </xdr:sp>
    <xdr:clientData/>
  </xdr:oneCellAnchor>
  <xdr:oneCellAnchor>
    <xdr:from>
      <xdr:col>23</xdr:col>
      <xdr:colOff>21585</xdr:colOff>
      <xdr:row>11</xdr:row>
      <xdr:rowOff>80588</xdr:rowOff>
    </xdr:from>
    <xdr:ext cx="906467" cy="264560"/>
    <xdr:sp macro="" textlink="">
      <xdr:nvSpPr>
        <xdr:cNvPr id="81" name="CaixaDeTexto 80">
          <a:extLst>
            <a:ext uri="{FF2B5EF4-FFF2-40B4-BE49-F238E27FC236}">
              <a16:creationId xmlns:a16="http://schemas.microsoft.com/office/drawing/2014/main" id="{6BE47C65-BAAE-467A-97F5-41C33FBF0AAC}"/>
            </a:ext>
          </a:extLst>
        </xdr:cNvPr>
        <xdr:cNvSpPr txBox="1"/>
      </xdr:nvSpPr>
      <xdr:spPr>
        <a:xfrm>
          <a:off x="12626335" y="1747463"/>
          <a:ext cx="90646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>
              <a:solidFill>
                <a:srgbClr val="0084BF"/>
              </a:solidFill>
              <a:latin typeface="+mj-lt"/>
            </a:rPr>
            <a:t>Minas Gerais</a:t>
          </a:r>
        </a:p>
      </xdr:txBody>
    </xdr:sp>
    <xdr:clientData/>
  </xdr:oneCellAnchor>
  <xdr:twoCellAnchor>
    <xdr:from>
      <xdr:col>24</xdr:col>
      <xdr:colOff>22358</xdr:colOff>
      <xdr:row>10</xdr:row>
      <xdr:rowOff>122156</xdr:rowOff>
    </xdr:from>
    <xdr:to>
      <xdr:col>26</xdr:col>
      <xdr:colOff>85858</xdr:colOff>
      <xdr:row>15</xdr:row>
      <xdr:rowOff>50188</xdr:rowOff>
    </xdr:to>
    <xdr:grpSp>
      <xdr:nvGrpSpPr>
        <xdr:cNvPr id="82" name="Agrupar 81">
          <a:extLst>
            <a:ext uri="{FF2B5EF4-FFF2-40B4-BE49-F238E27FC236}">
              <a16:creationId xmlns:a16="http://schemas.microsoft.com/office/drawing/2014/main" id="{54FABB29-669C-4825-B4C7-427C02EFE385}"/>
            </a:ext>
          </a:extLst>
        </xdr:cNvPr>
        <xdr:cNvGrpSpPr/>
      </xdr:nvGrpSpPr>
      <xdr:grpSpPr>
        <a:xfrm>
          <a:off x="13182733" y="1789031"/>
          <a:ext cx="1174750" cy="761470"/>
          <a:chOff x="10773825" y="550329"/>
          <a:chExt cx="1178278" cy="739421"/>
        </a:xfrm>
      </xdr:grpSpPr>
      <xdr:graphicFrame macro="">
        <xdr:nvGraphicFramePr>
          <xdr:cNvPr id="83" name="Gráfico 82">
            <a:extLst>
              <a:ext uri="{FF2B5EF4-FFF2-40B4-BE49-F238E27FC236}">
                <a16:creationId xmlns:a16="http://schemas.microsoft.com/office/drawing/2014/main" id="{49099C4E-EA70-4FCF-A7F2-EE1D47F23AD0}"/>
              </a:ext>
            </a:extLst>
          </xdr:cNvPr>
          <xdr:cNvGraphicFramePr>
            <a:graphicFrameLocks/>
          </xdr:cNvGraphicFramePr>
        </xdr:nvGraphicFramePr>
        <xdr:xfrm>
          <a:off x="10773825" y="550329"/>
          <a:ext cx="1178278" cy="73942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8"/>
          </a:graphicData>
        </a:graphic>
      </xdr:graphicFrame>
      <xdr:sp macro="" textlink="linkedinAnalytics!U7">
        <xdr:nvSpPr>
          <xdr:cNvPr id="84" name="CaixaDeTexto 83">
            <a:extLst>
              <a:ext uri="{FF2B5EF4-FFF2-40B4-BE49-F238E27FC236}">
                <a16:creationId xmlns:a16="http://schemas.microsoft.com/office/drawing/2014/main" id="{894FC611-DB5F-4562-B74E-3148C18221DC}"/>
              </a:ext>
            </a:extLst>
          </xdr:cNvPr>
          <xdr:cNvSpPr txBox="1"/>
        </xdr:nvSpPr>
        <xdr:spPr>
          <a:xfrm>
            <a:off x="11173153" y="783162"/>
            <a:ext cx="384977" cy="265265"/>
          </a:xfrm>
          <a:prstGeom prst="rect">
            <a:avLst/>
          </a:prstGeom>
          <a:noFill/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pPr marL="0" indent="0" algn="ctr"/>
            <a:fld id="{7C088876-6E6A-4316-9C32-85525C2D4BF4}" type="TxLink">
              <a:rPr lang="en-US" sz="1100" b="1" i="0" u="none" strike="noStrike">
                <a:solidFill>
                  <a:srgbClr val="283E4A"/>
                </a:solidFill>
                <a:latin typeface="Century Gothic" panose="020B0502020202020204" pitchFamily="34" charset="0"/>
                <a:ea typeface="+mn-ea"/>
                <a:cs typeface="Calibri Light"/>
              </a:rPr>
              <a:pPr marL="0" indent="0" algn="ctr"/>
              <a:t>2%</a:t>
            </a:fld>
            <a:endParaRPr lang="pt-BR" sz="11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endParaRPr>
          </a:p>
        </xdr:txBody>
      </xdr:sp>
    </xdr:grpSp>
    <xdr:clientData/>
  </xdr:twoCellAnchor>
  <xdr:oneCellAnchor>
    <xdr:from>
      <xdr:col>23</xdr:col>
      <xdr:colOff>287661</xdr:colOff>
      <xdr:row>12</xdr:row>
      <xdr:rowOff>122919</xdr:rowOff>
    </xdr:from>
    <xdr:ext cx="421654" cy="265265"/>
    <xdr:sp macro="" textlink="linkedinAnalytics!T7">
      <xdr:nvSpPr>
        <xdr:cNvPr id="85" name="CaixaDeTexto 84">
          <a:extLst>
            <a:ext uri="{FF2B5EF4-FFF2-40B4-BE49-F238E27FC236}">
              <a16:creationId xmlns:a16="http://schemas.microsoft.com/office/drawing/2014/main" id="{9A7D17CF-5DB8-40A5-8CC4-8A2DC2A265C8}"/>
            </a:ext>
          </a:extLst>
        </xdr:cNvPr>
        <xdr:cNvSpPr txBox="1"/>
      </xdr:nvSpPr>
      <xdr:spPr>
        <a:xfrm>
          <a:off x="12892411" y="1956482"/>
          <a:ext cx="421654" cy="265265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ctr"/>
          <a:fld id="{37ED607D-0736-49F3-BCA5-0F79B4E03D83}" type="TxLink">
            <a:rPr lang="en-US" sz="11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rPr>
            <a:pPr marL="0" indent="0" algn="ctr"/>
            <a:t>871</a:t>
          </a:fld>
          <a:endParaRPr lang="pt-BR" sz="1100" b="1" i="0" u="none" strike="noStrike">
            <a:solidFill>
              <a:srgbClr val="283E4A"/>
            </a:solidFill>
            <a:latin typeface="Century Gothic" panose="020B0502020202020204" pitchFamily="34" charset="0"/>
            <a:ea typeface="+mn-ea"/>
            <a:cs typeface="Calibri Light"/>
          </a:endParaRPr>
        </a:p>
      </xdr:txBody>
    </xdr:sp>
    <xdr:clientData/>
  </xdr:oneCellAnchor>
  <xdr:twoCellAnchor>
    <xdr:from>
      <xdr:col>21</xdr:col>
      <xdr:colOff>415222</xdr:colOff>
      <xdr:row>9</xdr:row>
      <xdr:rowOff>127704</xdr:rowOff>
    </xdr:from>
    <xdr:to>
      <xdr:col>25</xdr:col>
      <xdr:colOff>231779</xdr:colOff>
      <xdr:row>9</xdr:row>
      <xdr:rowOff>127704</xdr:rowOff>
    </xdr:to>
    <xdr:cxnSp macro="">
      <xdr:nvCxnSpPr>
        <xdr:cNvPr id="87" name="Conector reto 86">
          <a:extLst>
            <a:ext uri="{FF2B5EF4-FFF2-40B4-BE49-F238E27FC236}">
              <a16:creationId xmlns:a16="http://schemas.microsoft.com/office/drawing/2014/main" id="{F5491F5C-B789-49CB-B786-E24C870907DC}"/>
            </a:ext>
          </a:extLst>
        </xdr:cNvPr>
        <xdr:cNvCxnSpPr/>
      </xdr:nvCxnSpPr>
      <xdr:spPr>
        <a:xfrm>
          <a:off x="12014555" y="1440037"/>
          <a:ext cx="2060224" cy="0"/>
        </a:xfrm>
        <a:prstGeom prst="line">
          <a:avLst/>
        </a:prstGeom>
        <a:ln>
          <a:solidFill>
            <a:schemeClr val="bg1">
              <a:lumMod val="8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31750</xdr:colOff>
      <xdr:row>11</xdr:row>
      <xdr:rowOff>111122</xdr:rowOff>
    </xdr:from>
    <xdr:to>
      <xdr:col>3</xdr:col>
      <xdr:colOff>365125</xdr:colOff>
      <xdr:row>11</xdr:row>
      <xdr:rowOff>111122</xdr:rowOff>
    </xdr:to>
    <xdr:cxnSp macro="">
      <xdr:nvCxnSpPr>
        <xdr:cNvPr id="88" name="Conector reto 87">
          <a:extLst>
            <a:ext uri="{FF2B5EF4-FFF2-40B4-BE49-F238E27FC236}">
              <a16:creationId xmlns:a16="http://schemas.microsoft.com/office/drawing/2014/main" id="{B2AF84D6-D19A-47B9-B987-D9F9C57F80C1}"/>
            </a:ext>
          </a:extLst>
        </xdr:cNvPr>
        <xdr:cNvCxnSpPr/>
      </xdr:nvCxnSpPr>
      <xdr:spPr>
        <a:xfrm>
          <a:off x="412750" y="1777997"/>
          <a:ext cx="1444625" cy="0"/>
        </a:xfrm>
        <a:prstGeom prst="line">
          <a:avLst/>
        </a:prstGeom>
        <a:ln w="3175">
          <a:solidFill>
            <a:schemeClr val="bg1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394174</xdr:colOff>
      <xdr:row>21</xdr:row>
      <xdr:rowOff>119944</xdr:rowOff>
    </xdr:from>
    <xdr:to>
      <xdr:col>12</xdr:col>
      <xdr:colOff>258440</xdr:colOff>
      <xdr:row>23</xdr:row>
      <xdr:rowOff>60653</xdr:rowOff>
    </xdr:to>
    <xdr:sp macro="" textlink="tabDin!L2">
      <xdr:nvSpPr>
        <xdr:cNvPr id="97" name="CaixaDeTexto 96">
          <a:extLst>
            <a:ext uri="{FF2B5EF4-FFF2-40B4-BE49-F238E27FC236}">
              <a16:creationId xmlns:a16="http://schemas.microsoft.com/office/drawing/2014/main" id="{F56D27E3-621B-4636-8D52-FA08B00FD1A2}"/>
            </a:ext>
          </a:extLst>
        </xdr:cNvPr>
        <xdr:cNvSpPr txBox="1"/>
      </xdr:nvSpPr>
      <xdr:spPr>
        <a:xfrm>
          <a:off x="6349063" y="3527777"/>
          <a:ext cx="421655" cy="265265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indent="0" algn="ctr"/>
          <a:fld id="{9E204CB2-8D36-4435-9504-3489F0BC0DF4}" type="TxLink">
            <a:rPr lang="en-US" sz="105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rPr>
            <a:pPr marL="0" indent="0" algn="ctr"/>
            <a:t>406</a:t>
          </a:fld>
          <a:endParaRPr lang="pt-BR" sz="1200" b="1" i="0" u="none" strike="noStrike">
            <a:solidFill>
              <a:srgbClr val="283E4A"/>
            </a:solidFill>
            <a:latin typeface="Century Gothic" panose="020B0502020202020204" pitchFamily="34" charset="0"/>
            <a:ea typeface="+mn-ea"/>
            <a:cs typeface="Calibri Light"/>
          </a:endParaRPr>
        </a:p>
      </xdr:txBody>
    </xdr:sp>
    <xdr:clientData/>
  </xdr:twoCellAnchor>
  <xdr:twoCellAnchor>
    <xdr:from>
      <xdr:col>11</xdr:col>
      <xdr:colOff>205825</xdr:colOff>
      <xdr:row>22</xdr:row>
      <xdr:rowOff>141113</xdr:rowOff>
    </xdr:from>
    <xdr:to>
      <xdr:col>12</xdr:col>
      <xdr:colOff>454106</xdr:colOff>
      <xdr:row>24</xdr:row>
      <xdr:rowOff>81117</xdr:rowOff>
    </xdr:to>
    <xdr:sp macro="" textlink="">
      <xdr:nvSpPr>
        <xdr:cNvPr id="98" name="CaixaDeTexto 97">
          <a:extLst>
            <a:ext uri="{FF2B5EF4-FFF2-40B4-BE49-F238E27FC236}">
              <a16:creationId xmlns:a16="http://schemas.microsoft.com/office/drawing/2014/main" id="{A799D646-F405-48B2-B279-81081C1E817B}"/>
            </a:ext>
          </a:extLst>
        </xdr:cNvPr>
        <xdr:cNvSpPr txBox="1"/>
      </xdr:nvSpPr>
      <xdr:spPr>
        <a:xfrm>
          <a:off x="6160714" y="3711224"/>
          <a:ext cx="80567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/>
          <a:r>
            <a:rPr lang="pt-BR" sz="1100" b="0">
              <a:solidFill>
                <a:srgbClr val="283E4A"/>
              </a:solidFill>
              <a:latin typeface="+mj-lt"/>
            </a:rPr>
            <a:t>solicitaram</a:t>
          </a:r>
        </a:p>
      </xdr:txBody>
    </xdr:sp>
    <xdr:clientData/>
  </xdr:twoCellAnchor>
  <xdr:twoCellAnchor>
    <xdr:from>
      <xdr:col>13</xdr:col>
      <xdr:colOff>352765</xdr:colOff>
      <xdr:row>19</xdr:row>
      <xdr:rowOff>148166</xdr:rowOff>
    </xdr:from>
    <xdr:to>
      <xdr:col>14</xdr:col>
      <xdr:colOff>444388</xdr:colOff>
      <xdr:row>22</xdr:row>
      <xdr:rowOff>72463</xdr:rowOff>
    </xdr:to>
    <xdr:grpSp>
      <xdr:nvGrpSpPr>
        <xdr:cNvPr id="62" name="Agrupar 61">
          <a:extLst>
            <a:ext uri="{FF2B5EF4-FFF2-40B4-BE49-F238E27FC236}">
              <a16:creationId xmlns:a16="http://schemas.microsoft.com/office/drawing/2014/main" id="{0F62CA3E-32F5-48E3-972F-51EBBBDA358F}"/>
            </a:ext>
          </a:extLst>
        </xdr:cNvPr>
        <xdr:cNvGrpSpPr/>
      </xdr:nvGrpSpPr>
      <xdr:grpSpPr>
        <a:xfrm>
          <a:off x="7401265" y="3315229"/>
          <a:ext cx="647248" cy="424359"/>
          <a:chOff x="8290271" y="3026830"/>
          <a:chExt cx="649012" cy="411130"/>
        </a:xfrm>
      </xdr:grpSpPr>
      <xdr:sp macro="" textlink="tabDin!M3">
        <xdr:nvSpPr>
          <xdr:cNvPr id="99" name="CaixaDeTexto 98">
            <a:extLst>
              <a:ext uri="{FF2B5EF4-FFF2-40B4-BE49-F238E27FC236}">
                <a16:creationId xmlns:a16="http://schemas.microsoft.com/office/drawing/2014/main" id="{4238CF2E-DBA0-4B2F-94E0-76CBBCAC321E}"/>
              </a:ext>
            </a:extLst>
          </xdr:cNvPr>
          <xdr:cNvSpPr txBox="1"/>
        </xdr:nvSpPr>
        <xdr:spPr>
          <a:xfrm>
            <a:off x="8313358" y="3026830"/>
            <a:ext cx="526683" cy="257443"/>
          </a:xfrm>
          <a:prstGeom prst="rect">
            <a:avLst/>
          </a:prstGeom>
          <a:noFill/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pPr marL="0" indent="0" algn="l"/>
            <a:fld id="{6D9AAE8B-B9F2-4911-B42C-7B676239E0B6}" type="TxLink">
              <a:rPr lang="en-US" sz="1050" b="1" i="0" u="none" strike="noStrike">
                <a:solidFill>
                  <a:srgbClr val="283E4A"/>
                </a:solidFill>
                <a:latin typeface="Century Gothic" panose="020B0502020202020204" pitchFamily="34" charset="0"/>
                <a:ea typeface="+mn-ea"/>
                <a:cs typeface="Calibri Light"/>
              </a:rPr>
              <a:pPr marL="0" indent="0" algn="l"/>
              <a:t>100%</a:t>
            </a:fld>
            <a:endParaRPr lang="en-US" sz="12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endParaRPr>
          </a:p>
        </xdr:txBody>
      </xdr:sp>
      <xdr:sp macro="" textlink="">
        <xdr:nvSpPr>
          <xdr:cNvPr id="100" name="CaixaDeTexto 99">
            <a:extLst>
              <a:ext uri="{FF2B5EF4-FFF2-40B4-BE49-F238E27FC236}">
                <a16:creationId xmlns:a16="http://schemas.microsoft.com/office/drawing/2014/main" id="{756248F6-11A0-4D2E-A7AA-0E58BEE65886}"/>
              </a:ext>
            </a:extLst>
          </xdr:cNvPr>
          <xdr:cNvSpPr txBox="1"/>
        </xdr:nvSpPr>
        <xdr:spPr>
          <a:xfrm>
            <a:off x="8332578" y="3189109"/>
            <a:ext cx="606705" cy="2488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pPr algn="l"/>
            <a:r>
              <a:rPr lang="pt-BR" sz="1000" b="0">
                <a:solidFill>
                  <a:srgbClr val="283E4A"/>
                </a:solidFill>
                <a:latin typeface="+mj-lt"/>
              </a:rPr>
              <a:t>recebeu</a:t>
            </a:r>
          </a:p>
        </xdr:txBody>
      </xdr:sp>
      <xdr:sp macro="" textlink="">
        <xdr:nvSpPr>
          <xdr:cNvPr id="105" name="Fluxograma: Conector 104">
            <a:extLst>
              <a:ext uri="{FF2B5EF4-FFF2-40B4-BE49-F238E27FC236}">
                <a16:creationId xmlns:a16="http://schemas.microsoft.com/office/drawing/2014/main" id="{E2A96A4F-DE30-410C-A6D2-593F17A5D471}"/>
              </a:ext>
            </a:extLst>
          </xdr:cNvPr>
          <xdr:cNvSpPr/>
        </xdr:nvSpPr>
        <xdr:spPr>
          <a:xfrm>
            <a:off x="8290271" y="3139718"/>
            <a:ext cx="54000" cy="54000"/>
          </a:xfrm>
          <a:prstGeom prst="flowChartConnector">
            <a:avLst/>
          </a:prstGeom>
          <a:solidFill>
            <a:srgbClr val="283E4A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>
    <xdr:from>
      <xdr:col>13</xdr:col>
      <xdr:colOff>352765</xdr:colOff>
      <xdr:row>22</xdr:row>
      <xdr:rowOff>63499</xdr:rowOff>
    </xdr:from>
    <xdr:to>
      <xdr:col>15</xdr:col>
      <xdr:colOff>25823</xdr:colOff>
      <xdr:row>24</xdr:row>
      <xdr:rowOff>150073</xdr:rowOff>
    </xdr:to>
    <xdr:grpSp>
      <xdr:nvGrpSpPr>
        <xdr:cNvPr id="63" name="Agrupar 62">
          <a:extLst>
            <a:ext uri="{FF2B5EF4-FFF2-40B4-BE49-F238E27FC236}">
              <a16:creationId xmlns:a16="http://schemas.microsoft.com/office/drawing/2014/main" id="{224F5253-FF64-450B-9375-BA6E472D1330}"/>
            </a:ext>
          </a:extLst>
        </xdr:cNvPr>
        <xdr:cNvGrpSpPr/>
      </xdr:nvGrpSpPr>
      <xdr:grpSpPr>
        <a:xfrm>
          <a:off x="7401265" y="3730624"/>
          <a:ext cx="784308" cy="419949"/>
          <a:chOff x="8290271" y="3428996"/>
          <a:chExt cx="787835" cy="411130"/>
        </a:xfrm>
      </xdr:grpSpPr>
      <xdr:sp macro="" textlink="tabDin!M4">
        <xdr:nvSpPr>
          <xdr:cNvPr id="101" name="CaixaDeTexto 100">
            <a:extLst>
              <a:ext uri="{FF2B5EF4-FFF2-40B4-BE49-F238E27FC236}">
                <a16:creationId xmlns:a16="http://schemas.microsoft.com/office/drawing/2014/main" id="{D9B94246-4A01-44EC-8C8D-21BF7E30878F}"/>
              </a:ext>
            </a:extLst>
          </xdr:cNvPr>
          <xdr:cNvSpPr txBox="1"/>
        </xdr:nvSpPr>
        <xdr:spPr>
          <a:xfrm>
            <a:off x="8320414" y="3428996"/>
            <a:ext cx="463973" cy="265265"/>
          </a:xfrm>
          <a:prstGeom prst="rect">
            <a:avLst/>
          </a:prstGeom>
          <a:noFill/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pPr marL="0" indent="0" algn="l"/>
            <a:fld id="{C3A172BA-C85A-4390-ADB8-5A517F9030C7}" type="TxLink">
              <a:rPr lang="en-US" sz="1100" b="1" i="0" u="none" strike="noStrike">
                <a:solidFill>
                  <a:srgbClr val="283E4A"/>
                </a:solidFill>
                <a:latin typeface="Century Gothic" panose="020B0502020202020204" pitchFamily="34" charset="0"/>
                <a:ea typeface="+mn-ea"/>
                <a:cs typeface="Calibri Light"/>
              </a:rPr>
              <a:pPr marL="0" indent="0" algn="l"/>
              <a:t>14%</a:t>
            </a:fld>
            <a:endParaRPr lang="en-US" sz="14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endParaRPr>
          </a:p>
        </xdr:txBody>
      </xdr:sp>
      <xdr:sp macro="" textlink="">
        <xdr:nvSpPr>
          <xdr:cNvPr id="102" name="CaixaDeTexto 101">
            <a:extLst>
              <a:ext uri="{FF2B5EF4-FFF2-40B4-BE49-F238E27FC236}">
                <a16:creationId xmlns:a16="http://schemas.microsoft.com/office/drawing/2014/main" id="{E28C0937-3779-4C4C-A88B-68DF39CBD3E9}"/>
              </a:ext>
            </a:extLst>
          </xdr:cNvPr>
          <xdr:cNvSpPr txBox="1"/>
        </xdr:nvSpPr>
        <xdr:spPr>
          <a:xfrm>
            <a:off x="8339634" y="3591275"/>
            <a:ext cx="738472" cy="2488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pPr algn="l"/>
            <a:r>
              <a:rPr lang="pt-BR" sz="1000" b="0">
                <a:solidFill>
                  <a:srgbClr val="283E4A"/>
                </a:solidFill>
                <a:latin typeface="+mj-lt"/>
              </a:rPr>
              <a:t>respondeu</a:t>
            </a:r>
          </a:p>
        </xdr:txBody>
      </xdr:sp>
      <xdr:sp macro="" textlink="">
        <xdr:nvSpPr>
          <xdr:cNvPr id="106" name="Fluxograma: Conector 105">
            <a:extLst>
              <a:ext uri="{FF2B5EF4-FFF2-40B4-BE49-F238E27FC236}">
                <a16:creationId xmlns:a16="http://schemas.microsoft.com/office/drawing/2014/main" id="{74EAF597-54D6-4A91-9CD0-D03712AA920E}"/>
              </a:ext>
            </a:extLst>
          </xdr:cNvPr>
          <xdr:cNvSpPr/>
        </xdr:nvSpPr>
        <xdr:spPr>
          <a:xfrm>
            <a:off x="8290271" y="3541883"/>
            <a:ext cx="54000" cy="54000"/>
          </a:xfrm>
          <a:prstGeom prst="flowChartConnector">
            <a:avLst/>
          </a:prstGeom>
          <a:solidFill>
            <a:srgbClr val="0084BF">
              <a:alpha val="69804"/>
            </a:srgb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>
    <xdr:from>
      <xdr:col>13</xdr:col>
      <xdr:colOff>352769</xdr:colOff>
      <xdr:row>25</xdr:row>
      <xdr:rowOff>0</xdr:rowOff>
    </xdr:from>
    <xdr:to>
      <xdr:col>15</xdr:col>
      <xdr:colOff>142073</xdr:colOff>
      <xdr:row>27</xdr:row>
      <xdr:rowOff>86575</xdr:rowOff>
    </xdr:to>
    <xdr:grpSp>
      <xdr:nvGrpSpPr>
        <xdr:cNvPr id="69" name="Agrupar 68">
          <a:extLst>
            <a:ext uri="{FF2B5EF4-FFF2-40B4-BE49-F238E27FC236}">
              <a16:creationId xmlns:a16="http://schemas.microsoft.com/office/drawing/2014/main" id="{D94BFF6D-6483-4CC0-BAAF-C6ACC57D445F}"/>
            </a:ext>
          </a:extLst>
        </xdr:cNvPr>
        <xdr:cNvGrpSpPr/>
      </xdr:nvGrpSpPr>
      <xdr:grpSpPr>
        <a:xfrm>
          <a:off x="7401269" y="4167188"/>
          <a:ext cx="900554" cy="419950"/>
          <a:chOff x="8290275" y="3852331"/>
          <a:chExt cx="904081" cy="411130"/>
        </a:xfrm>
      </xdr:grpSpPr>
      <xdr:sp macro="" textlink="tabDin!M5">
        <xdr:nvSpPr>
          <xdr:cNvPr id="103" name="CaixaDeTexto 102">
            <a:extLst>
              <a:ext uri="{FF2B5EF4-FFF2-40B4-BE49-F238E27FC236}">
                <a16:creationId xmlns:a16="http://schemas.microsoft.com/office/drawing/2014/main" id="{27D030CF-F38F-46B8-A8EC-E612BBBF5A5C}"/>
              </a:ext>
            </a:extLst>
          </xdr:cNvPr>
          <xdr:cNvSpPr txBox="1"/>
        </xdr:nvSpPr>
        <xdr:spPr>
          <a:xfrm>
            <a:off x="8327474" y="3852331"/>
            <a:ext cx="384977" cy="265264"/>
          </a:xfrm>
          <a:prstGeom prst="rect">
            <a:avLst/>
          </a:prstGeom>
          <a:noFill/>
          <a:effectLst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pPr marL="0" indent="0" algn="l"/>
            <a:fld id="{751615D9-D0B4-4894-A30B-9626CDB73CFF}" type="TxLink">
              <a:rPr lang="en-US" sz="1100" b="1" i="0" u="none" strike="noStrike">
                <a:solidFill>
                  <a:srgbClr val="283E4A"/>
                </a:solidFill>
                <a:latin typeface="Century Gothic" panose="020B0502020202020204" pitchFamily="34" charset="0"/>
                <a:ea typeface="+mn-ea"/>
                <a:cs typeface="Calibri Light"/>
              </a:rPr>
              <a:pPr marL="0" indent="0" algn="l"/>
              <a:t>1%</a:t>
            </a:fld>
            <a:endParaRPr lang="en-US" sz="14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endParaRPr>
          </a:p>
        </xdr:txBody>
      </xdr:sp>
      <xdr:sp macro="" textlink="">
        <xdr:nvSpPr>
          <xdr:cNvPr id="104" name="CaixaDeTexto 103">
            <a:extLst>
              <a:ext uri="{FF2B5EF4-FFF2-40B4-BE49-F238E27FC236}">
                <a16:creationId xmlns:a16="http://schemas.microsoft.com/office/drawing/2014/main" id="{B9C16FDB-2ECC-408A-893D-AC45DEF92025}"/>
              </a:ext>
            </a:extLst>
          </xdr:cNvPr>
          <xdr:cNvSpPr txBox="1"/>
        </xdr:nvSpPr>
        <xdr:spPr>
          <a:xfrm>
            <a:off x="8332582" y="4014610"/>
            <a:ext cx="861774" cy="2488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pPr algn="l"/>
            <a:r>
              <a:rPr lang="pt-BR" sz="1000" b="0">
                <a:solidFill>
                  <a:srgbClr val="283E4A"/>
                </a:solidFill>
                <a:latin typeface="+mj-lt"/>
              </a:rPr>
              <a:t>e-mail voltou</a:t>
            </a:r>
          </a:p>
        </xdr:txBody>
      </xdr:sp>
      <xdr:sp macro="" textlink="">
        <xdr:nvSpPr>
          <xdr:cNvPr id="107" name="Fluxograma: Conector 106">
            <a:extLst>
              <a:ext uri="{FF2B5EF4-FFF2-40B4-BE49-F238E27FC236}">
                <a16:creationId xmlns:a16="http://schemas.microsoft.com/office/drawing/2014/main" id="{421C2D34-D49B-4628-B91D-7A3DBD937596}"/>
              </a:ext>
            </a:extLst>
          </xdr:cNvPr>
          <xdr:cNvSpPr/>
        </xdr:nvSpPr>
        <xdr:spPr>
          <a:xfrm>
            <a:off x="8290275" y="3965218"/>
            <a:ext cx="54000" cy="54000"/>
          </a:xfrm>
          <a:prstGeom prst="flowChartConnector">
            <a:avLst/>
          </a:prstGeom>
          <a:solidFill>
            <a:schemeClr val="bg1">
              <a:lumMod val="50000"/>
              <a:alpha val="69804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</xdr:grpSp>
    <xdr:clientData/>
  </xdr:twoCellAnchor>
  <xdr:twoCellAnchor>
    <xdr:from>
      <xdr:col>10</xdr:col>
      <xdr:colOff>303390</xdr:colOff>
      <xdr:row>28</xdr:row>
      <xdr:rowOff>49389</xdr:rowOff>
    </xdr:from>
    <xdr:to>
      <xdr:col>15</xdr:col>
      <xdr:colOff>254000</xdr:colOff>
      <xdr:row>33</xdr:row>
      <xdr:rowOff>98778</xdr:rowOff>
    </xdr:to>
    <xdr:grpSp>
      <xdr:nvGrpSpPr>
        <xdr:cNvPr id="47" name="Agrupar 46">
          <a:extLst>
            <a:ext uri="{FF2B5EF4-FFF2-40B4-BE49-F238E27FC236}">
              <a16:creationId xmlns:a16="http://schemas.microsoft.com/office/drawing/2014/main" id="{5ADE0825-42E6-40E6-AD57-C6504984E71F}"/>
            </a:ext>
          </a:extLst>
        </xdr:cNvPr>
        <xdr:cNvGrpSpPr/>
      </xdr:nvGrpSpPr>
      <xdr:grpSpPr>
        <a:xfrm>
          <a:off x="5685015" y="4716639"/>
          <a:ext cx="2728735" cy="882827"/>
          <a:chOff x="6618111" y="4395611"/>
          <a:chExt cx="2674056" cy="896056"/>
        </a:xfrm>
      </xdr:grpSpPr>
      <xdr:sp macro="" textlink="">
        <xdr:nvSpPr>
          <xdr:cNvPr id="109" name="Retângulo 108">
            <a:extLst>
              <a:ext uri="{FF2B5EF4-FFF2-40B4-BE49-F238E27FC236}">
                <a16:creationId xmlns:a16="http://schemas.microsoft.com/office/drawing/2014/main" id="{556CB76D-CCAC-4AED-9469-EA2DF29EE6AD}"/>
              </a:ext>
            </a:extLst>
          </xdr:cNvPr>
          <xdr:cNvSpPr/>
        </xdr:nvSpPr>
        <xdr:spPr>
          <a:xfrm>
            <a:off x="6618111" y="4395611"/>
            <a:ext cx="2674056" cy="896056"/>
          </a:xfrm>
          <a:prstGeom prst="rect">
            <a:avLst/>
          </a:prstGeom>
          <a:solidFill>
            <a:schemeClr val="bg1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pt-BR" sz="1100"/>
          </a:p>
        </xdr:txBody>
      </xdr:sp>
      <xdr:pic>
        <xdr:nvPicPr>
          <xdr:cNvPr id="111" name="Gráfico 110" descr="Lápis">
            <a:extLst>
              <a:ext uri="{FF2B5EF4-FFF2-40B4-BE49-F238E27FC236}">
                <a16:creationId xmlns:a16="http://schemas.microsoft.com/office/drawing/2014/main" id="{0A06A21A-4085-4738-A9B6-0BC2066A69C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9" cstate="print">
            <a:extLst>
              <a:ext uri="{28A0092B-C50C-407E-A947-70E740481C1C}">
                <a14:useLocalDpi xmlns:a14="http://schemas.microsoft.com/office/drawing/2010/main" val="0"/>
              </a:ext>
              <a:ext uri="{96DAC541-7B7A-43D3-8B79-37D633B846F1}">
                <asvg:svgBlip xmlns:asvg="http://schemas.microsoft.com/office/drawing/2016/SVG/main" r:embed="rId40"/>
              </a:ext>
            </a:extLst>
          </a:blip>
          <a:stretch>
            <a:fillRect/>
          </a:stretch>
        </xdr:blipFill>
        <xdr:spPr>
          <a:xfrm>
            <a:off x="6702776" y="4452055"/>
            <a:ext cx="252000" cy="252000"/>
          </a:xfrm>
          <a:prstGeom prst="rect">
            <a:avLst/>
          </a:prstGeom>
        </xdr:spPr>
      </xdr:pic>
      <xdr:sp macro="" textlink="">
        <xdr:nvSpPr>
          <xdr:cNvPr id="112" name="CaixaDeTexto 111">
            <a:extLst>
              <a:ext uri="{FF2B5EF4-FFF2-40B4-BE49-F238E27FC236}">
                <a16:creationId xmlns:a16="http://schemas.microsoft.com/office/drawing/2014/main" id="{88324E99-4939-458B-BB96-78FDB1A83AFE}"/>
              </a:ext>
            </a:extLst>
          </xdr:cNvPr>
          <xdr:cNvSpPr txBox="1"/>
        </xdr:nvSpPr>
        <xdr:spPr>
          <a:xfrm>
            <a:off x="6968062" y="4470408"/>
            <a:ext cx="1633652" cy="24949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pt-BR" sz="1000" b="1">
                <a:solidFill>
                  <a:srgbClr val="283E4A"/>
                </a:solidFill>
                <a:latin typeface="Century Gothic" panose="020B0502020202020204" pitchFamily="34" charset="0"/>
              </a:rPr>
              <a:t>Curiosidade top nomes</a:t>
            </a:r>
          </a:p>
        </xdr:txBody>
      </xdr:sp>
    </xdr:grpSp>
    <xdr:clientData/>
  </xdr:twoCellAnchor>
  <xdr:oneCellAnchor>
    <xdr:from>
      <xdr:col>10</xdr:col>
      <xdr:colOff>509897</xdr:colOff>
      <xdr:row>31</xdr:row>
      <xdr:rowOff>56445</xdr:rowOff>
    </xdr:from>
    <xdr:ext cx="593817" cy="280205"/>
    <xdr:sp macro="" textlink="tabDin!E21">
      <xdr:nvSpPr>
        <xdr:cNvPr id="113" name="CaixaDeTexto 112">
          <a:extLst>
            <a:ext uri="{FF2B5EF4-FFF2-40B4-BE49-F238E27FC236}">
              <a16:creationId xmlns:a16="http://schemas.microsoft.com/office/drawing/2014/main" id="{69F527D3-8A92-4F26-BDD0-39A68C80F09F}"/>
            </a:ext>
          </a:extLst>
        </xdr:cNvPr>
        <xdr:cNvSpPr txBox="1"/>
      </xdr:nvSpPr>
      <xdr:spPr>
        <a:xfrm>
          <a:off x="5907397" y="5087056"/>
          <a:ext cx="593817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ctr"/>
          <a:fld id="{6AE8F8E9-13F8-447D-A9E4-DDF278618F4A}" type="TxLink">
            <a:rPr lang="en-US" sz="1200" b="1">
              <a:solidFill>
                <a:srgbClr val="0084BF"/>
              </a:solidFill>
              <a:latin typeface="+mj-lt"/>
              <a:ea typeface="+mn-ea"/>
              <a:cs typeface="+mn-cs"/>
            </a:rPr>
            <a:pPr marL="0" indent="0" algn="ctr"/>
            <a:t>Camila</a:t>
          </a:fld>
          <a:endParaRPr lang="en-US" sz="1200" b="1">
            <a:solidFill>
              <a:srgbClr val="0084BF"/>
            </a:solidFill>
            <a:latin typeface="+mj-lt"/>
            <a:ea typeface="+mn-ea"/>
            <a:cs typeface="+mn-cs"/>
          </a:endParaRPr>
        </a:p>
      </xdr:txBody>
    </xdr:sp>
    <xdr:clientData/>
  </xdr:oneCellAnchor>
  <xdr:oneCellAnchor>
    <xdr:from>
      <xdr:col>13</xdr:col>
      <xdr:colOff>133549</xdr:colOff>
      <xdr:row>31</xdr:row>
      <xdr:rowOff>56445</xdr:rowOff>
    </xdr:from>
    <xdr:ext cx="590098" cy="280205"/>
    <xdr:sp macro="" textlink="tabDin!H22">
      <xdr:nvSpPr>
        <xdr:cNvPr id="114" name="CaixaDeTexto 113">
          <a:extLst>
            <a:ext uri="{FF2B5EF4-FFF2-40B4-BE49-F238E27FC236}">
              <a16:creationId xmlns:a16="http://schemas.microsoft.com/office/drawing/2014/main" id="{9AB036B8-B54F-42E3-8230-672E27EA0EE7}"/>
            </a:ext>
          </a:extLst>
        </xdr:cNvPr>
        <xdr:cNvSpPr txBox="1"/>
      </xdr:nvSpPr>
      <xdr:spPr>
        <a:xfrm>
          <a:off x="7203216" y="5087056"/>
          <a:ext cx="590098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ctr"/>
          <a:fld id="{7779DF0E-3014-4F9F-9AE7-DAB9B0288BC9}" type="TxLink">
            <a:rPr lang="en-US" sz="1200" b="1">
              <a:solidFill>
                <a:srgbClr val="0084BF"/>
              </a:solidFill>
              <a:latin typeface="+mj-lt"/>
              <a:ea typeface="+mn-ea"/>
              <a:cs typeface="+mn-cs"/>
            </a:rPr>
            <a:pPr marL="0" indent="0" algn="ctr"/>
            <a:t>Thiago</a:t>
          </a:fld>
          <a:endParaRPr lang="en-US" sz="1200" b="1">
            <a:solidFill>
              <a:srgbClr val="0084BF"/>
            </a:solidFill>
            <a:latin typeface="+mj-lt"/>
            <a:ea typeface="+mn-ea"/>
            <a:cs typeface="+mn-cs"/>
          </a:endParaRPr>
        </a:p>
      </xdr:txBody>
    </xdr:sp>
    <xdr:clientData/>
  </xdr:oneCellAnchor>
  <xdr:twoCellAnchor>
    <xdr:from>
      <xdr:col>13</xdr:col>
      <xdr:colOff>3530</xdr:colOff>
      <xdr:row>30</xdr:row>
      <xdr:rowOff>148166</xdr:rowOff>
    </xdr:from>
    <xdr:to>
      <xdr:col>13</xdr:col>
      <xdr:colOff>3530</xdr:colOff>
      <xdr:row>32</xdr:row>
      <xdr:rowOff>162270</xdr:rowOff>
    </xdr:to>
    <xdr:cxnSp macro="">
      <xdr:nvCxnSpPr>
        <xdr:cNvPr id="116" name="Conector reto 115">
          <a:extLst>
            <a:ext uri="{FF2B5EF4-FFF2-40B4-BE49-F238E27FC236}">
              <a16:creationId xmlns:a16="http://schemas.microsoft.com/office/drawing/2014/main" id="{579FCA2E-6F95-47DE-A0A8-81F14B71A1A8}"/>
            </a:ext>
          </a:extLst>
        </xdr:cNvPr>
        <xdr:cNvCxnSpPr/>
      </xdr:nvCxnSpPr>
      <xdr:spPr>
        <a:xfrm>
          <a:off x="7073197" y="4854222"/>
          <a:ext cx="0" cy="338659"/>
        </a:xfrm>
        <a:prstGeom prst="line">
          <a:avLst/>
        </a:prstGeom>
        <a:ln>
          <a:solidFill>
            <a:schemeClr val="bg1">
              <a:lumMod val="8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11</xdr:col>
      <xdr:colOff>420888</xdr:colOff>
      <xdr:row>31</xdr:row>
      <xdr:rowOff>70559</xdr:rowOff>
    </xdr:from>
    <xdr:ext cx="449867" cy="265265"/>
    <xdr:sp macro="" textlink="#REF!">
      <xdr:nvSpPr>
        <xdr:cNvPr id="117" name="CaixaDeTexto 116">
          <a:extLst>
            <a:ext uri="{FF2B5EF4-FFF2-40B4-BE49-F238E27FC236}">
              <a16:creationId xmlns:a16="http://schemas.microsoft.com/office/drawing/2014/main" id="{4050CC28-518B-4DD9-8646-BF0673D871C2}"/>
            </a:ext>
          </a:extLst>
        </xdr:cNvPr>
        <xdr:cNvSpPr txBox="1"/>
      </xdr:nvSpPr>
      <xdr:spPr>
        <a:xfrm>
          <a:off x="6375777" y="4938892"/>
          <a:ext cx="449867" cy="265265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ctr"/>
          <a:fld id="{F47BD9AB-FE24-4841-94BD-8890444C49F5}" type="TxLink">
            <a:rPr lang="en-US" sz="11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rPr>
            <a:pPr marL="0" indent="0" algn="ctr"/>
            <a:t>(5x)</a:t>
          </a:fld>
          <a:endParaRPr lang="pt-BR" sz="1100" b="1" i="0" u="none" strike="noStrike">
            <a:solidFill>
              <a:srgbClr val="283E4A"/>
            </a:solidFill>
            <a:latin typeface="Century Gothic" panose="020B0502020202020204" pitchFamily="34" charset="0"/>
            <a:ea typeface="+mn-ea"/>
            <a:cs typeface="Calibri Light"/>
          </a:endParaRPr>
        </a:p>
      </xdr:txBody>
    </xdr:sp>
    <xdr:clientData/>
  </xdr:oneCellAnchor>
  <xdr:oneCellAnchor>
    <xdr:from>
      <xdr:col>14</xdr:col>
      <xdr:colOff>96337</xdr:colOff>
      <xdr:row>31</xdr:row>
      <xdr:rowOff>70559</xdr:rowOff>
    </xdr:from>
    <xdr:ext cx="449868" cy="265265"/>
    <xdr:sp macro="" textlink="tabDin!I22">
      <xdr:nvSpPr>
        <xdr:cNvPr id="118" name="CaixaDeTexto 117">
          <a:extLst>
            <a:ext uri="{FF2B5EF4-FFF2-40B4-BE49-F238E27FC236}">
              <a16:creationId xmlns:a16="http://schemas.microsoft.com/office/drawing/2014/main" id="{56425E01-E3A1-419B-BBC9-B94543232E05}"/>
            </a:ext>
          </a:extLst>
        </xdr:cNvPr>
        <xdr:cNvSpPr txBox="1"/>
      </xdr:nvSpPr>
      <xdr:spPr>
        <a:xfrm>
          <a:off x="7723393" y="5101170"/>
          <a:ext cx="449868" cy="265265"/>
        </a:xfrm>
        <a:prstGeom prst="rect">
          <a:avLst/>
        </a:prstGeom>
        <a:noFill/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 algn="ctr"/>
          <a:fld id="{35B02365-E0AF-47C8-B715-155479122F2D}" type="TxLink">
            <a:rPr lang="en-US" sz="1100" b="1" i="0" u="none" strike="noStrike">
              <a:solidFill>
                <a:srgbClr val="283E4A"/>
              </a:solidFill>
              <a:latin typeface="Century Gothic" panose="020B0502020202020204" pitchFamily="34" charset="0"/>
              <a:ea typeface="+mn-ea"/>
              <a:cs typeface="Calibri Light"/>
            </a:rPr>
            <a:pPr marL="0" indent="0" algn="ctr"/>
            <a:t>(7x)</a:t>
          </a:fld>
          <a:endParaRPr lang="pt-BR" sz="1100" b="1" i="0" u="none" strike="noStrike">
            <a:solidFill>
              <a:srgbClr val="283E4A"/>
            </a:solidFill>
            <a:latin typeface="Century Gothic" panose="020B0502020202020204" pitchFamily="34" charset="0"/>
            <a:ea typeface="+mn-ea"/>
            <a:cs typeface="Calibri Light"/>
          </a:endParaRPr>
        </a:p>
      </xdr:txBody>
    </xdr:sp>
    <xdr:clientData/>
  </xdr:oneCellAnchor>
  <xdr:twoCellAnchor>
    <xdr:from>
      <xdr:col>15</xdr:col>
      <xdr:colOff>387179</xdr:colOff>
      <xdr:row>19</xdr:row>
      <xdr:rowOff>138468</xdr:rowOff>
    </xdr:from>
    <xdr:to>
      <xdr:col>20</xdr:col>
      <xdr:colOff>303389</xdr:colOff>
      <xdr:row>34</xdr:row>
      <xdr:rowOff>74967</xdr:rowOff>
    </xdr:to>
    <xdr:graphicFrame macro="">
      <xdr:nvGraphicFramePr>
        <xdr:cNvPr id="110" name="Gráfico 109">
          <a:extLst>
            <a:ext uri="{FF2B5EF4-FFF2-40B4-BE49-F238E27FC236}">
              <a16:creationId xmlns:a16="http://schemas.microsoft.com/office/drawing/2014/main" id="{AA1B9070-5C75-48C8-9FDC-47BE99001A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15</xdr:col>
      <xdr:colOff>429551</xdr:colOff>
      <xdr:row>20</xdr:row>
      <xdr:rowOff>35279</xdr:rowOff>
    </xdr:from>
    <xdr:to>
      <xdr:col>16</xdr:col>
      <xdr:colOff>346193</xdr:colOff>
      <xdr:row>21</xdr:row>
      <xdr:rowOff>121853</xdr:rowOff>
    </xdr:to>
    <xdr:sp macro="" textlink="tabDin!K9">
      <xdr:nvSpPr>
        <xdr:cNvPr id="30" name="CaixaDeTexto 29">
          <a:extLst>
            <a:ext uri="{FF2B5EF4-FFF2-40B4-BE49-F238E27FC236}">
              <a16:creationId xmlns:a16="http://schemas.microsoft.com/office/drawing/2014/main" id="{DA05B76D-3A3E-4272-88CF-CED0F8EA25B9}"/>
            </a:ext>
          </a:extLst>
        </xdr:cNvPr>
        <xdr:cNvSpPr txBox="1"/>
      </xdr:nvSpPr>
      <xdr:spPr>
        <a:xfrm>
          <a:off x="8613995" y="3280835"/>
          <a:ext cx="474031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indent="0"/>
          <a:fld id="{25721DF5-CD8F-4923-BE6A-BF109DA20DAE}" type="TxLink">
            <a:rPr lang="en-US" sz="1000" b="1" i="0" u="none" strike="noStrike">
              <a:solidFill>
                <a:srgbClr val="283E4A"/>
              </a:solidFill>
              <a:latin typeface="Calibri Light"/>
              <a:ea typeface="+mn-ea"/>
              <a:cs typeface="Calibri Light"/>
            </a:rPr>
            <a:pPr marL="0" indent="0"/>
            <a:t>Gmail</a:t>
          </a:fld>
          <a:endParaRPr lang="pt-BR" sz="1000" b="1" i="0" u="none" strike="noStrike">
            <a:solidFill>
              <a:srgbClr val="283E4A"/>
            </a:solidFill>
            <a:latin typeface="Calibri Light"/>
            <a:ea typeface="+mn-ea"/>
            <a:cs typeface="Calibri Light"/>
          </a:endParaRPr>
        </a:p>
      </xdr:txBody>
    </xdr:sp>
    <xdr:clientData/>
  </xdr:twoCellAnchor>
  <xdr:twoCellAnchor>
    <xdr:from>
      <xdr:col>15</xdr:col>
      <xdr:colOff>436468</xdr:colOff>
      <xdr:row>22</xdr:row>
      <xdr:rowOff>127002</xdr:rowOff>
    </xdr:from>
    <xdr:to>
      <xdr:col>16</xdr:col>
      <xdr:colOff>458918</xdr:colOff>
      <xdr:row>24</xdr:row>
      <xdr:rowOff>51297</xdr:rowOff>
    </xdr:to>
    <xdr:sp macro="" textlink="tabDin!K10">
      <xdr:nvSpPr>
        <xdr:cNvPr id="123" name="CaixaDeTexto 122">
          <a:extLst>
            <a:ext uri="{FF2B5EF4-FFF2-40B4-BE49-F238E27FC236}">
              <a16:creationId xmlns:a16="http://schemas.microsoft.com/office/drawing/2014/main" id="{F7F4E1E1-A7FD-4B0F-9F23-9DA64D94922C}"/>
            </a:ext>
          </a:extLst>
        </xdr:cNvPr>
        <xdr:cNvSpPr txBox="1"/>
      </xdr:nvSpPr>
      <xdr:spPr>
        <a:xfrm>
          <a:off x="8620912" y="3697113"/>
          <a:ext cx="579839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indent="0"/>
          <a:fld id="{4851784E-0C31-447C-9461-10021B2AFFF9}" type="TxLink">
            <a:rPr lang="en-US" sz="1000" b="1" i="0" u="none" strike="noStrike">
              <a:solidFill>
                <a:srgbClr val="283E4A"/>
              </a:solidFill>
              <a:latin typeface="Calibri Light"/>
              <a:ea typeface="+mn-ea"/>
              <a:cs typeface="Calibri Light"/>
            </a:rPr>
            <a:pPr marL="0" indent="0"/>
            <a:t>Hotmail</a:t>
          </a:fld>
          <a:endParaRPr lang="pt-BR" sz="1000" b="1" i="0" u="none" strike="noStrike">
            <a:solidFill>
              <a:srgbClr val="283E4A"/>
            </a:solidFill>
            <a:latin typeface="Calibri Light"/>
            <a:ea typeface="+mn-ea"/>
            <a:cs typeface="Calibri Light"/>
          </a:endParaRPr>
        </a:p>
      </xdr:txBody>
    </xdr:sp>
    <xdr:clientData/>
  </xdr:twoCellAnchor>
  <xdr:twoCellAnchor>
    <xdr:from>
      <xdr:col>15</xdr:col>
      <xdr:colOff>436468</xdr:colOff>
      <xdr:row>25</xdr:row>
      <xdr:rowOff>56448</xdr:rowOff>
    </xdr:from>
    <xdr:to>
      <xdr:col>16</xdr:col>
      <xdr:colOff>374736</xdr:colOff>
      <xdr:row>26</xdr:row>
      <xdr:rowOff>143021</xdr:rowOff>
    </xdr:to>
    <xdr:sp macro="" textlink="tabDin!K11">
      <xdr:nvSpPr>
        <xdr:cNvPr id="124" name="CaixaDeTexto 123">
          <a:extLst>
            <a:ext uri="{FF2B5EF4-FFF2-40B4-BE49-F238E27FC236}">
              <a16:creationId xmlns:a16="http://schemas.microsoft.com/office/drawing/2014/main" id="{CF43B451-EE7D-4E91-B018-C0D096FC3EE9}"/>
            </a:ext>
          </a:extLst>
        </xdr:cNvPr>
        <xdr:cNvSpPr txBox="1"/>
      </xdr:nvSpPr>
      <xdr:spPr>
        <a:xfrm>
          <a:off x="8620912" y="4113392"/>
          <a:ext cx="495657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indent="0"/>
          <a:fld id="{74ED9445-F543-410A-9D03-B20E689F0606}" type="TxLink">
            <a:rPr lang="en-US" sz="1000" b="1" i="0" u="none" strike="noStrike">
              <a:solidFill>
                <a:srgbClr val="283E4A"/>
              </a:solidFill>
              <a:latin typeface="Calibri Light"/>
              <a:ea typeface="+mn-ea"/>
              <a:cs typeface="Calibri Light"/>
            </a:rPr>
            <a:pPr marL="0" indent="0"/>
            <a:t>Yahoo</a:t>
          </a:fld>
          <a:endParaRPr lang="pt-BR" sz="1000" b="1" i="0" u="none" strike="noStrike">
            <a:solidFill>
              <a:srgbClr val="283E4A"/>
            </a:solidFill>
            <a:latin typeface="Calibri Light"/>
            <a:ea typeface="+mn-ea"/>
            <a:cs typeface="Calibri Light"/>
          </a:endParaRPr>
        </a:p>
      </xdr:txBody>
    </xdr:sp>
    <xdr:clientData/>
  </xdr:twoCellAnchor>
  <xdr:twoCellAnchor>
    <xdr:from>
      <xdr:col>15</xdr:col>
      <xdr:colOff>429549</xdr:colOff>
      <xdr:row>27</xdr:row>
      <xdr:rowOff>148166</xdr:rowOff>
    </xdr:from>
    <xdr:to>
      <xdr:col>17</xdr:col>
      <xdr:colOff>551400</xdr:colOff>
      <xdr:row>29</xdr:row>
      <xdr:rowOff>72461</xdr:rowOff>
    </xdr:to>
    <xdr:sp macro="" textlink="tabDin!K12">
      <xdr:nvSpPr>
        <xdr:cNvPr id="125" name="CaixaDeTexto 124">
          <a:extLst>
            <a:ext uri="{FF2B5EF4-FFF2-40B4-BE49-F238E27FC236}">
              <a16:creationId xmlns:a16="http://schemas.microsoft.com/office/drawing/2014/main" id="{968112AD-B56E-4E82-990F-A31750D72620}"/>
            </a:ext>
          </a:extLst>
        </xdr:cNvPr>
        <xdr:cNvSpPr txBox="1"/>
      </xdr:nvSpPr>
      <xdr:spPr>
        <a:xfrm>
          <a:off x="8613993" y="4529666"/>
          <a:ext cx="1236629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indent="0"/>
          <a:fld id="{30664B9E-BAD8-4D12-8629-D6BF8942F2F7}" type="TxLink">
            <a:rPr lang="en-US" sz="1000" b="1" i="0" u="none" strike="noStrike">
              <a:solidFill>
                <a:srgbClr val="283E4A"/>
              </a:solidFill>
              <a:latin typeface="Calibri Light"/>
              <a:ea typeface="+mn-ea"/>
              <a:cs typeface="Calibri Light"/>
            </a:rPr>
            <a:pPr marL="0" indent="0"/>
            <a:t>Domínio Corporativo</a:t>
          </a:fld>
          <a:endParaRPr lang="pt-BR" sz="1000" b="1" i="0" u="none" strike="noStrike">
            <a:solidFill>
              <a:srgbClr val="283E4A"/>
            </a:solidFill>
            <a:latin typeface="Calibri Light"/>
            <a:ea typeface="+mn-ea"/>
            <a:cs typeface="Calibri Light"/>
          </a:endParaRPr>
        </a:p>
      </xdr:txBody>
    </xdr:sp>
    <xdr:clientData/>
  </xdr:twoCellAnchor>
  <xdr:twoCellAnchor>
    <xdr:from>
      <xdr:col>15</xdr:col>
      <xdr:colOff>429549</xdr:colOff>
      <xdr:row>30</xdr:row>
      <xdr:rowOff>84669</xdr:rowOff>
    </xdr:from>
    <xdr:to>
      <xdr:col>16</xdr:col>
      <xdr:colOff>456462</xdr:colOff>
      <xdr:row>32</xdr:row>
      <xdr:rowOff>8964</xdr:rowOff>
    </xdr:to>
    <xdr:sp macro="" textlink="tabDin!K13">
      <xdr:nvSpPr>
        <xdr:cNvPr id="126" name="CaixaDeTexto 125">
          <a:extLst>
            <a:ext uri="{FF2B5EF4-FFF2-40B4-BE49-F238E27FC236}">
              <a16:creationId xmlns:a16="http://schemas.microsoft.com/office/drawing/2014/main" id="{2D24F91E-9018-497C-A0DC-3B861734DE91}"/>
            </a:ext>
          </a:extLst>
        </xdr:cNvPr>
        <xdr:cNvSpPr txBox="1"/>
      </xdr:nvSpPr>
      <xdr:spPr>
        <a:xfrm>
          <a:off x="8613993" y="4953002"/>
          <a:ext cx="584302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marL="0" indent="0"/>
          <a:fld id="{CB56CFF7-D46E-44F4-BF5D-610F89EA9F5A}" type="TxLink">
            <a:rPr lang="en-US" sz="1000" b="1" i="0" u="none" strike="noStrike">
              <a:solidFill>
                <a:srgbClr val="283E4A"/>
              </a:solidFill>
              <a:latin typeface="Calibri Light"/>
              <a:ea typeface="+mn-ea"/>
              <a:cs typeface="Calibri Light"/>
            </a:rPr>
            <a:pPr marL="0" indent="0"/>
            <a:t>Outlook</a:t>
          </a:fld>
          <a:endParaRPr lang="pt-BR" sz="1000" b="1" i="0" u="none" strike="noStrike">
            <a:solidFill>
              <a:srgbClr val="283E4A"/>
            </a:solidFill>
            <a:latin typeface="Calibri Light"/>
            <a:ea typeface="+mn-ea"/>
            <a:cs typeface="Calibri Light"/>
          </a:endParaRPr>
        </a:p>
      </xdr:txBody>
    </xdr:sp>
    <xdr:clientData/>
  </xdr:twoCellAnchor>
  <xdr:twoCellAnchor>
    <xdr:from>
      <xdr:col>18</xdr:col>
      <xdr:colOff>227144</xdr:colOff>
      <xdr:row>20</xdr:row>
      <xdr:rowOff>35281</xdr:rowOff>
    </xdr:from>
    <xdr:to>
      <xdr:col>19</xdr:col>
      <xdr:colOff>354623</xdr:colOff>
      <xdr:row>21</xdr:row>
      <xdr:rowOff>121855</xdr:rowOff>
    </xdr:to>
    <xdr:sp macro="" textlink="tabDin!L9">
      <xdr:nvSpPr>
        <xdr:cNvPr id="127" name="CaixaDeTexto 126">
          <a:extLst>
            <a:ext uri="{FF2B5EF4-FFF2-40B4-BE49-F238E27FC236}">
              <a16:creationId xmlns:a16="http://schemas.microsoft.com/office/drawing/2014/main" id="{B51C1255-75F8-4D2E-B157-0325E4F09EAD}"/>
            </a:ext>
          </a:extLst>
        </xdr:cNvPr>
        <xdr:cNvSpPr txBox="1"/>
      </xdr:nvSpPr>
      <xdr:spPr>
        <a:xfrm>
          <a:off x="10083755" y="3280837"/>
          <a:ext cx="684868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r"/>
          <a:fld id="{ABE70599-B052-436E-8B18-D361BA95B719}" type="TxLink">
            <a:rPr lang="en-US" sz="1000" b="0" i="0" u="none" strike="noStrike">
              <a:solidFill>
                <a:schemeClr val="bg1">
                  <a:lumMod val="50000"/>
                </a:schemeClr>
              </a:solidFill>
              <a:latin typeface="Calibri Light"/>
              <a:ea typeface="+mn-ea"/>
              <a:cs typeface="Calibri Light"/>
            </a:rPr>
            <a:pPr marL="0" indent="0" algn="r"/>
            <a:t>194</a:t>
          </a:fld>
          <a:endParaRPr lang="pt-BR" sz="1000" b="0" i="0" u="none" strike="noStrike">
            <a:solidFill>
              <a:schemeClr val="bg1">
                <a:lumMod val="50000"/>
              </a:schemeClr>
            </a:solidFill>
            <a:latin typeface="Calibri Light"/>
            <a:ea typeface="+mn-ea"/>
            <a:cs typeface="Calibri Light"/>
          </a:endParaRPr>
        </a:p>
      </xdr:txBody>
    </xdr:sp>
    <xdr:clientData/>
  </xdr:twoCellAnchor>
  <xdr:twoCellAnchor>
    <xdr:from>
      <xdr:col>18</xdr:col>
      <xdr:colOff>227145</xdr:colOff>
      <xdr:row>22</xdr:row>
      <xdr:rowOff>127004</xdr:rowOff>
    </xdr:from>
    <xdr:to>
      <xdr:col>19</xdr:col>
      <xdr:colOff>354624</xdr:colOff>
      <xdr:row>24</xdr:row>
      <xdr:rowOff>51299</xdr:rowOff>
    </xdr:to>
    <xdr:sp macro="" textlink="tabDin!L10">
      <xdr:nvSpPr>
        <xdr:cNvPr id="128" name="CaixaDeTexto 127">
          <a:extLst>
            <a:ext uri="{FF2B5EF4-FFF2-40B4-BE49-F238E27FC236}">
              <a16:creationId xmlns:a16="http://schemas.microsoft.com/office/drawing/2014/main" id="{F38A842D-C5AC-4010-BE2A-C8111DDE3A79}"/>
            </a:ext>
          </a:extLst>
        </xdr:cNvPr>
        <xdr:cNvSpPr txBox="1"/>
      </xdr:nvSpPr>
      <xdr:spPr>
        <a:xfrm>
          <a:off x="10083756" y="3697115"/>
          <a:ext cx="684868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r"/>
          <a:fld id="{148B8FED-26EF-4D01-A429-12B2705445F1}" type="TxLink">
            <a:rPr lang="en-US" sz="1000" b="0" i="0" u="none" strike="noStrike">
              <a:solidFill>
                <a:schemeClr val="bg1">
                  <a:lumMod val="50000"/>
                </a:schemeClr>
              </a:solidFill>
              <a:latin typeface="Calibri Light"/>
              <a:ea typeface="+mn-ea"/>
              <a:cs typeface="Calibri Light"/>
            </a:rPr>
            <a:pPr marL="0" indent="0" algn="r"/>
            <a:t>112</a:t>
          </a:fld>
          <a:endParaRPr lang="pt-BR" sz="1000" b="0" i="0" u="none" strike="noStrike">
            <a:solidFill>
              <a:schemeClr val="bg1">
                <a:lumMod val="50000"/>
              </a:schemeClr>
            </a:solidFill>
            <a:latin typeface="Calibri Light"/>
            <a:ea typeface="+mn-ea"/>
            <a:cs typeface="Calibri Light"/>
          </a:endParaRPr>
        </a:p>
      </xdr:txBody>
    </xdr:sp>
    <xdr:clientData/>
  </xdr:twoCellAnchor>
  <xdr:twoCellAnchor>
    <xdr:from>
      <xdr:col>18</xdr:col>
      <xdr:colOff>220229</xdr:colOff>
      <xdr:row>25</xdr:row>
      <xdr:rowOff>56449</xdr:rowOff>
    </xdr:from>
    <xdr:to>
      <xdr:col>19</xdr:col>
      <xdr:colOff>347708</xdr:colOff>
      <xdr:row>26</xdr:row>
      <xdr:rowOff>143022</xdr:rowOff>
    </xdr:to>
    <xdr:sp macro="" textlink="tabDin!L11">
      <xdr:nvSpPr>
        <xdr:cNvPr id="129" name="CaixaDeTexto 128">
          <a:extLst>
            <a:ext uri="{FF2B5EF4-FFF2-40B4-BE49-F238E27FC236}">
              <a16:creationId xmlns:a16="http://schemas.microsoft.com/office/drawing/2014/main" id="{AD1133DE-2D6E-4B9C-87F5-125A345759CA}"/>
            </a:ext>
          </a:extLst>
        </xdr:cNvPr>
        <xdr:cNvSpPr txBox="1"/>
      </xdr:nvSpPr>
      <xdr:spPr>
        <a:xfrm>
          <a:off x="10076840" y="4113393"/>
          <a:ext cx="684868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r"/>
          <a:fld id="{657FA03B-F852-47F5-8079-2CDF8951BF56}" type="TxLink">
            <a:rPr lang="en-US" sz="1000" b="0" i="0" u="none" strike="noStrike">
              <a:solidFill>
                <a:schemeClr val="bg1">
                  <a:lumMod val="50000"/>
                </a:schemeClr>
              </a:solidFill>
              <a:latin typeface="Calibri Light"/>
              <a:ea typeface="+mn-ea"/>
              <a:cs typeface="Calibri Light"/>
            </a:rPr>
            <a:pPr marL="0" indent="0" algn="r"/>
            <a:t>37</a:t>
          </a:fld>
          <a:endParaRPr lang="pt-BR" sz="1000" b="0" i="0" u="none" strike="noStrike">
            <a:solidFill>
              <a:schemeClr val="bg1">
                <a:lumMod val="50000"/>
              </a:schemeClr>
            </a:solidFill>
            <a:latin typeface="Calibri Light"/>
            <a:ea typeface="+mn-ea"/>
            <a:cs typeface="Calibri Light"/>
          </a:endParaRPr>
        </a:p>
      </xdr:txBody>
    </xdr:sp>
    <xdr:clientData/>
  </xdr:twoCellAnchor>
  <xdr:twoCellAnchor>
    <xdr:from>
      <xdr:col>18</xdr:col>
      <xdr:colOff>227148</xdr:colOff>
      <xdr:row>27</xdr:row>
      <xdr:rowOff>148170</xdr:rowOff>
    </xdr:from>
    <xdr:to>
      <xdr:col>19</xdr:col>
      <xdr:colOff>354627</xdr:colOff>
      <xdr:row>29</xdr:row>
      <xdr:rowOff>72465</xdr:rowOff>
    </xdr:to>
    <xdr:sp macro="" textlink="tabDin!L12">
      <xdr:nvSpPr>
        <xdr:cNvPr id="130" name="CaixaDeTexto 129">
          <a:extLst>
            <a:ext uri="{FF2B5EF4-FFF2-40B4-BE49-F238E27FC236}">
              <a16:creationId xmlns:a16="http://schemas.microsoft.com/office/drawing/2014/main" id="{D5641F68-81FB-4463-8F82-845F609030D3}"/>
            </a:ext>
          </a:extLst>
        </xdr:cNvPr>
        <xdr:cNvSpPr txBox="1"/>
      </xdr:nvSpPr>
      <xdr:spPr>
        <a:xfrm>
          <a:off x="10083759" y="4529670"/>
          <a:ext cx="684868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r"/>
          <a:fld id="{80C951C2-2D6E-4E2A-B5A8-F61771384A19}" type="TxLink">
            <a:rPr lang="en-US" sz="1000" b="0" i="0" u="none" strike="noStrike">
              <a:solidFill>
                <a:schemeClr val="bg1">
                  <a:lumMod val="50000"/>
                </a:schemeClr>
              </a:solidFill>
              <a:latin typeface="Calibri Light"/>
              <a:ea typeface="+mn-ea"/>
              <a:cs typeface="Calibri Light"/>
            </a:rPr>
            <a:pPr marL="0" indent="0" algn="r"/>
            <a:t>34</a:t>
          </a:fld>
          <a:endParaRPr lang="pt-BR" sz="1000" b="0" i="0" u="none" strike="noStrike">
            <a:solidFill>
              <a:schemeClr val="bg1">
                <a:lumMod val="50000"/>
              </a:schemeClr>
            </a:solidFill>
            <a:latin typeface="Calibri Light"/>
            <a:ea typeface="+mn-ea"/>
            <a:cs typeface="Calibri Light"/>
          </a:endParaRPr>
        </a:p>
      </xdr:txBody>
    </xdr:sp>
    <xdr:clientData/>
  </xdr:twoCellAnchor>
  <xdr:twoCellAnchor>
    <xdr:from>
      <xdr:col>18</xdr:col>
      <xdr:colOff>227146</xdr:colOff>
      <xdr:row>30</xdr:row>
      <xdr:rowOff>84672</xdr:rowOff>
    </xdr:from>
    <xdr:to>
      <xdr:col>19</xdr:col>
      <xdr:colOff>354625</xdr:colOff>
      <xdr:row>32</xdr:row>
      <xdr:rowOff>8967</xdr:rowOff>
    </xdr:to>
    <xdr:sp macro="" textlink="tabDin!L13">
      <xdr:nvSpPr>
        <xdr:cNvPr id="131" name="CaixaDeTexto 130">
          <a:extLst>
            <a:ext uri="{FF2B5EF4-FFF2-40B4-BE49-F238E27FC236}">
              <a16:creationId xmlns:a16="http://schemas.microsoft.com/office/drawing/2014/main" id="{76DA5D1D-2605-4646-AE5E-6C014374F824}"/>
            </a:ext>
          </a:extLst>
        </xdr:cNvPr>
        <xdr:cNvSpPr txBox="1"/>
      </xdr:nvSpPr>
      <xdr:spPr>
        <a:xfrm>
          <a:off x="10083757" y="4953005"/>
          <a:ext cx="684868" cy="2488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marL="0" indent="0" algn="r"/>
          <a:fld id="{B3544249-0E55-49C9-9EF0-A820B3BE0823}" type="TxLink">
            <a:rPr lang="en-US" sz="1000" b="0" i="0" u="none" strike="noStrike">
              <a:solidFill>
                <a:schemeClr val="bg1">
                  <a:lumMod val="50000"/>
                </a:schemeClr>
              </a:solidFill>
              <a:latin typeface="Calibri Light"/>
              <a:ea typeface="+mn-ea"/>
              <a:cs typeface="Calibri Light"/>
            </a:rPr>
            <a:pPr marL="0" indent="0" algn="r"/>
            <a:t>15</a:t>
          </a:fld>
          <a:endParaRPr lang="pt-BR" sz="1000" b="0" i="0" u="none" strike="noStrike">
            <a:solidFill>
              <a:schemeClr val="bg1">
                <a:lumMod val="50000"/>
              </a:schemeClr>
            </a:solidFill>
            <a:latin typeface="Calibri Light"/>
            <a:ea typeface="+mn-ea"/>
            <a:cs typeface="Calibri Light"/>
          </a:endParaRPr>
        </a:p>
      </xdr:txBody>
    </xdr:sp>
    <xdr:clientData/>
  </xdr:twoCellAnchor>
  <xdr:oneCellAnchor>
    <xdr:from>
      <xdr:col>4</xdr:col>
      <xdr:colOff>366887</xdr:colOff>
      <xdr:row>31</xdr:row>
      <xdr:rowOff>155222</xdr:rowOff>
    </xdr:from>
    <xdr:ext cx="2810706" cy="249492"/>
    <xdr:sp macro="" textlink="">
      <xdr:nvSpPr>
        <xdr:cNvPr id="36" name="CaixaDeTexto 35">
          <a:hlinkClick xmlns:r="http://schemas.openxmlformats.org/officeDocument/2006/relationships" r:id="rId42"/>
          <a:extLst>
            <a:ext uri="{FF2B5EF4-FFF2-40B4-BE49-F238E27FC236}">
              <a16:creationId xmlns:a16="http://schemas.microsoft.com/office/drawing/2014/main" id="{AA7A96D1-E2A0-4E9F-84D7-5F5D31DF3912}"/>
            </a:ext>
          </a:extLst>
        </xdr:cNvPr>
        <xdr:cNvSpPr txBox="1"/>
      </xdr:nvSpPr>
      <xdr:spPr>
        <a:xfrm>
          <a:off x="2420054" y="5023555"/>
          <a:ext cx="2810706" cy="24949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indent="0"/>
          <a:r>
            <a:rPr lang="pt-BR" sz="1000" b="1">
              <a:solidFill>
                <a:srgbClr val="0084BF"/>
              </a:solidFill>
              <a:latin typeface="Century Gothic" panose="020B0502020202020204" pitchFamily="34" charset="0"/>
              <a:ea typeface="+mn-ea"/>
              <a:cs typeface="+mn-cs"/>
            </a:rPr>
            <a:t>https://www.linkedin.com/in/rcastanhagi/</a:t>
          </a:r>
        </a:p>
      </xdr:txBody>
    </xdr:sp>
    <xdr:clientData/>
  </xdr:oneCellAnchor>
  <xdr:oneCellAnchor>
    <xdr:from>
      <xdr:col>20</xdr:col>
      <xdr:colOff>98759</xdr:colOff>
      <xdr:row>20</xdr:row>
      <xdr:rowOff>6</xdr:rowOff>
    </xdr:from>
    <xdr:ext cx="561436" cy="264560"/>
    <xdr:sp macro="" textlink="">
      <xdr:nvSpPr>
        <xdr:cNvPr id="145" name="CaixaDeTexto 144">
          <a:extLst>
            <a:ext uri="{FF2B5EF4-FFF2-40B4-BE49-F238E27FC236}">
              <a16:creationId xmlns:a16="http://schemas.microsoft.com/office/drawing/2014/main" id="{BC598E3B-7DCF-419D-8C0E-8D1F3C822545}"/>
            </a:ext>
          </a:extLst>
        </xdr:cNvPr>
        <xdr:cNvSpPr txBox="1"/>
      </xdr:nvSpPr>
      <xdr:spPr>
        <a:xfrm>
          <a:off x="11070148" y="3083284"/>
          <a:ext cx="56143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>
              <a:solidFill>
                <a:srgbClr val="0084BF"/>
              </a:solidFill>
              <a:latin typeface="+mj-lt"/>
            </a:rPr>
            <a:t>estado</a:t>
          </a:r>
        </a:p>
      </xdr:txBody>
    </xdr:sp>
    <xdr:clientData/>
  </xdr:oneCellAnchor>
  <xdr:oneCellAnchor>
    <xdr:from>
      <xdr:col>21</xdr:col>
      <xdr:colOff>373929</xdr:colOff>
      <xdr:row>20</xdr:row>
      <xdr:rowOff>8</xdr:rowOff>
    </xdr:from>
    <xdr:ext cx="551433" cy="264560"/>
    <xdr:sp macro="" textlink="">
      <xdr:nvSpPr>
        <xdr:cNvPr id="146" name="CaixaDeTexto 145">
          <a:extLst>
            <a:ext uri="{FF2B5EF4-FFF2-40B4-BE49-F238E27FC236}">
              <a16:creationId xmlns:a16="http://schemas.microsoft.com/office/drawing/2014/main" id="{B8F54ECF-244B-4BBC-A562-5CDED18006B8}"/>
            </a:ext>
          </a:extLst>
        </xdr:cNvPr>
        <xdr:cNvSpPr txBox="1"/>
      </xdr:nvSpPr>
      <xdr:spPr>
        <a:xfrm>
          <a:off x="11902707" y="3083286"/>
          <a:ext cx="55143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>
              <a:solidFill>
                <a:srgbClr val="0084BF"/>
              </a:solidFill>
              <a:latin typeface="+mj-lt"/>
            </a:rPr>
            <a:t>cidade</a:t>
          </a:r>
        </a:p>
      </xdr:txBody>
    </xdr:sp>
    <xdr:clientData/>
  </xdr:oneCellAnchor>
  <xdr:oneCellAnchor>
    <xdr:from>
      <xdr:col>23</xdr:col>
      <xdr:colOff>176373</xdr:colOff>
      <xdr:row>20</xdr:row>
      <xdr:rowOff>8</xdr:rowOff>
    </xdr:from>
    <xdr:ext cx="494879" cy="264560"/>
    <xdr:sp macro="" textlink="">
      <xdr:nvSpPr>
        <xdr:cNvPr id="147" name="CaixaDeTexto 146">
          <a:extLst>
            <a:ext uri="{FF2B5EF4-FFF2-40B4-BE49-F238E27FC236}">
              <a16:creationId xmlns:a16="http://schemas.microsoft.com/office/drawing/2014/main" id="{0ED0F418-416F-41D0-BF33-129E3A51BC7A}"/>
            </a:ext>
          </a:extLst>
        </xdr:cNvPr>
        <xdr:cNvSpPr txBox="1"/>
      </xdr:nvSpPr>
      <xdr:spPr>
        <a:xfrm>
          <a:off x="12819929" y="3083286"/>
          <a:ext cx="49487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>
              <a:solidFill>
                <a:srgbClr val="0084BF"/>
              </a:solidFill>
              <a:latin typeface="+mj-lt"/>
            </a:rPr>
            <a:t>views</a:t>
          </a:r>
        </a:p>
      </xdr:txBody>
    </xdr:sp>
    <xdr:clientData/>
  </xdr:oneCellAnchor>
  <xdr:oneCellAnchor>
    <xdr:from>
      <xdr:col>24</xdr:col>
      <xdr:colOff>204595</xdr:colOff>
      <xdr:row>20</xdr:row>
      <xdr:rowOff>7</xdr:rowOff>
    </xdr:from>
    <xdr:ext cx="572849" cy="264560"/>
    <xdr:sp macro="" textlink="">
      <xdr:nvSpPr>
        <xdr:cNvPr id="148" name="CaixaDeTexto 147">
          <a:extLst>
            <a:ext uri="{FF2B5EF4-FFF2-40B4-BE49-F238E27FC236}">
              <a16:creationId xmlns:a16="http://schemas.microsoft.com/office/drawing/2014/main" id="{3465E69F-FA3D-48C6-9A1E-F163EF7C1AC0}"/>
            </a:ext>
          </a:extLst>
        </xdr:cNvPr>
        <xdr:cNvSpPr txBox="1"/>
      </xdr:nvSpPr>
      <xdr:spPr>
        <a:xfrm>
          <a:off x="13405539" y="3083285"/>
          <a:ext cx="572849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>
              <a:solidFill>
                <a:srgbClr val="0084BF"/>
              </a:solidFill>
              <a:latin typeface="+mj-lt"/>
            </a:rPr>
            <a:t>% total</a:t>
          </a: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126998</xdr:colOff>
          <xdr:row>21</xdr:row>
          <xdr:rowOff>70556</xdr:rowOff>
        </xdr:from>
        <xdr:to>
          <xdr:col>25</xdr:col>
          <xdr:colOff>266699</xdr:colOff>
          <xdr:row>33</xdr:row>
          <xdr:rowOff>28928</xdr:rowOff>
        </xdr:to>
        <xdr:pic>
          <xdr:nvPicPr>
            <xdr:cNvPr id="149" name="Imagem 148">
              <a:extLst>
                <a:ext uri="{FF2B5EF4-FFF2-40B4-BE49-F238E27FC236}">
                  <a16:creationId xmlns:a16="http://schemas.microsoft.com/office/drawing/2014/main" id="{1924B8C5-7BE8-4B85-84B2-304792A49A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linkedinAnalytics!$N$4:$Q$11" spid="_x0000_s1280"/>
                </a:ext>
              </a:extLst>
            </xdr:cNvPicPr>
          </xdr:nvPicPr>
          <xdr:blipFill>
            <a:blip xmlns:r="http://schemas.openxmlformats.org/officeDocument/2006/relationships" r:embed="rId43"/>
            <a:srcRect/>
            <a:stretch>
              <a:fillRect/>
            </a:stretch>
          </xdr:blipFill>
          <xdr:spPr bwMode="auto">
            <a:xfrm>
              <a:off x="11098387" y="3316112"/>
              <a:ext cx="2926645" cy="19057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20</xdr:col>
      <xdr:colOff>483658</xdr:colOff>
      <xdr:row>25</xdr:row>
      <xdr:rowOff>87841</xdr:rowOff>
    </xdr:from>
    <xdr:to>
      <xdr:col>21</xdr:col>
      <xdr:colOff>106269</xdr:colOff>
      <xdr:row>26</xdr:row>
      <xdr:rowOff>105562</xdr:rowOff>
    </xdr:to>
    <xdr:pic>
      <xdr:nvPicPr>
        <xdr:cNvPr id="78" name="Gráfico 77" descr="Alfinete">
          <a:extLst>
            <a:ext uri="{FF2B5EF4-FFF2-40B4-BE49-F238E27FC236}">
              <a16:creationId xmlns:a16="http://schemas.microsoft.com/office/drawing/2014/main" id="{C288C145-606F-4D24-B9CC-5A77840761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5"/>
            </a:ext>
          </a:extLst>
        </a:blip>
        <a:stretch>
          <a:fillRect/>
        </a:stretch>
      </xdr:blipFill>
      <xdr:spPr>
        <a:xfrm>
          <a:off x="11522075" y="4056591"/>
          <a:ext cx="183527" cy="176471"/>
        </a:xfrm>
        <a:prstGeom prst="rect">
          <a:avLst/>
        </a:prstGeom>
      </xdr:spPr>
    </xdr:pic>
    <xdr:clientData/>
  </xdr:twoCellAnchor>
  <xdr:twoCellAnchor>
    <xdr:from>
      <xdr:col>1</xdr:col>
      <xdr:colOff>59973</xdr:colOff>
      <xdr:row>25</xdr:row>
      <xdr:rowOff>61026</xdr:rowOff>
    </xdr:from>
    <xdr:to>
      <xdr:col>3</xdr:col>
      <xdr:colOff>390173</xdr:colOff>
      <xdr:row>25</xdr:row>
      <xdr:rowOff>61026</xdr:rowOff>
    </xdr:to>
    <xdr:cxnSp macro="">
      <xdr:nvCxnSpPr>
        <xdr:cNvPr id="150" name="Conector reto 149">
          <a:extLst>
            <a:ext uri="{FF2B5EF4-FFF2-40B4-BE49-F238E27FC236}">
              <a16:creationId xmlns:a16="http://schemas.microsoft.com/office/drawing/2014/main" id="{CBB31AB8-98E8-4999-AC6E-E85B9E9A5685}"/>
            </a:ext>
          </a:extLst>
        </xdr:cNvPr>
        <xdr:cNvCxnSpPr/>
      </xdr:nvCxnSpPr>
      <xdr:spPr>
        <a:xfrm>
          <a:off x="440973" y="4029776"/>
          <a:ext cx="1452033" cy="0"/>
        </a:xfrm>
        <a:prstGeom prst="line">
          <a:avLst/>
        </a:prstGeom>
        <a:ln w="3175">
          <a:solidFill>
            <a:srgbClr val="283E4A">
              <a:alpha val="60000"/>
            </a:srgb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134929</xdr:colOff>
      <xdr:row>23</xdr:row>
      <xdr:rowOff>77232</xdr:rowOff>
    </xdr:from>
    <xdr:ext cx="1012265" cy="264560"/>
    <xdr:sp macro="" textlink="">
      <xdr:nvSpPr>
        <xdr:cNvPr id="152" name="CaixaDeTexto 151">
          <a:extLst>
            <a:ext uri="{FF2B5EF4-FFF2-40B4-BE49-F238E27FC236}">
              <a16:creationId xmlns:a16="http://schemas.microsoft.com/office/drawing/2014/main" id="{7E0ED183-1111-488F-8868-DC939409E455}"/>
            </a:ext>
          </a:extLst>
        </xdr:cNvPr>
        <xdr:cNvSpPr txBox="1"/>
      </xdr:nvSpPr>
      <xdr:spPr>
        <a:xfrm>
          <a:off x="515929" y="3728482"/>
          <a:ext cx="101226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pt-BR" sz="1100">
              <a:solidFill>
                <a:srgbClr val="283E4A"/>
              </a:solidFill>
              <a:latin typeface="+mj-lt"/>
            </a:rPr>
            <a:t>total mulheres</a:t>
          </a:r>
          <a:endParaRPr lang="pt-BR" sz="1050">
            <a:solidFill>
              <a:srgbClr val="283E4A"/>
            </a:solidFill>
            <a:latin typeface="+mj-lt"/>
          </a:endParaRPr>
        </a:p>
      </xdr:txBody>
    </xdr:sp>
    <xdr:clientData/>
  </xdr:oneCellAnchor>
  <xdr:oneCellAnchor>
    <xdr:from>
      <xdr:col>1</xdr:col>
      <xdr:colOff>130217</xdr:colOff>
      <xdr:row>31</xdr:row>
      <xdr:rowOff>96639</xdr:rowOff>
    </xdr:from>
    <xdr:ext cx="936347" cy="264560"/>
    <xdr:sp macro="" textlink="">
      <xdr:nvSpPr>
        <xdr:cNvPr id="153" name="CaixaDeTexto 152">
          <a:extLst>
            <a:ext uri="{FF2B5EF4-FFF2-40B4-BE49-F238E27FC236}">
              <a16:creationId xmlns:a16="http://schemas.microsoft.com/office/drawing/2014/main" id="{EAB7EA98-954A-4B32-B9A5-1B1BB92008A3}"/>
            </a:ext>
          </a:extLst>
        </xdr:cNvPr>
        <xdr:cNvSpPr txBox="1"/>
      </xdr:nvSpPr>
      <xdr:spPr>
        <a:xfrm>
          <a:off x="511217" y="5017889"/>
          <a:ext cx="93634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pt-BR" sz="1100">
              <a:solidFill>
                <a:srgbClr val="283E4A"/>
              </a:solidFill>
              <a:latin typeface="+mj-lt"/>
            </a:rPr>
            <a:t>total homens</a:t>
          </a:r>
          <a:endParaRPr lang="pt-BR" sz="1050">
            <a:solidFill>
              <a:srgbClr val="283E4A"/>
            </a:solidFill>
            <a:latin typeface="+mj-lt"/>
          </a:endParaRPr>
        </a:p>
      </xdr:txBody>
    </xdr:sp>
    <xdr:clientData/>
  </xdr:oneCellAnchor>
  <xdr:oneCellAnchor>
    <xdr:from>
      <xdr:col>1</xdr:col>
      <xdr:colOff>115400</xdr:colOff>
      <xdr:row>17</xdr:row>
      <xdr:rowOff>18323</xdr:rowOff>
    </xdr:from>
    <xdr:ext cx="1409873" cy="264560"/>
    <xdr:sp macro="" textlink="">
      <xdr:nvSpPr>
        <xdr:cNvPr id="144" name="CaixaDeTexto 143">
          <a:extLst>
            <a:ext uri="{FF2B5EF4-FFF2-40B4-BE49-F238E27FC236}">
              <a16:creationId xmlns:a16="http://schemas.microsoft.com/office/drawing/2014/main" id="{25CFAFE5-7E8C-4194-A922-6326DACC83F0}"/>
            </a:ext>
          </a:extLst>
        </xdr:cNvPr>
        <xdr:cNvSpPr txBox="1"/>
      </xdr:nvSpPr>
      <xdr:spPr>
        <a:xfrm>
          <a:off x="496400" y="2717073"/>
          <a:ext cx="140987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pt-BR" sz="1100">
              <a:solidFill>
                <a:srgbClr val="283E4A"/>
              </a:solidFill>
              <a:latin typeface="+mj-lt"/>
            </a:rPr>
            <a:t>comentários (10 dias)</a:t>
          </a:r>
          <a:endParaRPr lang="pt-BR" sz="1050">
            <a:solidFill>
              <a:srgbClr val="283E4A"/>
            </a:solidFill>
            <a:latin typeface="+mj-lt"/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Rafael Castanhagi" refreshedDate="43339.592134722225" missingItemsLimit="0" createdVersion="6" refreshedVersion="6" minRefreshableVersion="3" recordCount="441" xr:uid="{69237DE2-BCDC-4C39-BBB7-7DAF5EBAE397}">
  <cacheSource type="worksheet">
    <worksheetSource name="Tabela1"/>
  </cacheSource>
  <cacheFields count="8">
    <cacheField name="Nome" numFmtId="0">
      <sharedItems count="276">
        <s v="Luiz"/>
        <s v="Márcio"/>
        <s v="Cássio"/>
        <s v="Daiane"/>
        <s v="Cassius"/>
        <s v="Adriano"/>
        <s v="Francisco"/>
        <s v="Lucas"/>
        <s v="Fábio"/>
        <s v="André"/>
        <s v="Karen"/>
        <s v="Vinicius"/>
        <s v="Patrícia"/>
        <s v="Edson"/>
        <s v="Gerson"/>
        <s v="Rosi"/>
        <s v="Tiago"/>
        <s v="Alexandre"/>
        <s v="Thiago"/>
        <s v="Sildo"/>
        <s v="Andréia"/>
        <s v="Matheus"/>
        <s v="Jaqueline"/>
        <s v="Marco"/>
        <s v="Kleber"/>
        <s v="Ricardo"/>
        <s v="Gilmar"/>
        <s v="Alberis"/>
        <s v="Ana"/>
        <s v="Edison"/>
        <s v="Rosemberg"/>
        <s v="Eduardo"/>
        <s v="Bonifácio"/>
        <s v="Francielle"/>
        <s v="Aline"/>
        <s v="Claudia"/>
        <s v="Luciana"/>
        <s v="Guilherme"/>
        <s v="Cyro"/>
        <s v="Socorro"/>
        <s v="Jessie"/>
        <s v="Raul"/>
        <s v="Danilo"/>
        <s v="Cristiano"/>
        <s v="Carolina"/>
        <s v="Rafael"/>
        <s v="Victor"/>
        <s v="Marcelo"/>
        <s v="Mariana"/>
        <s v="Carlos"/>
        <s v="Adriana"/>
        <s v="Elana"/>
        <s v="Paulo"/>
        <s v="Eliovanderson"/>
        <s v="Vinícius"/>
        <s v="Josias"/>
        <s v="Luis"/>
        <s v="Jorge"/>
        <s v="Sindy"/>
        <s v="Ingrid"/>
        <s v="Flavio"/>
        <s v="Juan"/>
        <s v="José"/>
        <s v="Çağatay"/>
        <s v="Gustavo"/>
        <s v="Amanda"/>
        <s v="Valeria"/>
        <s v="Reinaldo"/>
        <s v="Felipe"/>
        <s v="Lindomar"/>
        <s v="Lilian"/>
        <s v="Georgia"/>
        <s v="Jerri"/>
        <s v="Lissandra"/>
        <s v="Cristiane"/>
        <s v="Sandy"/>
        <s v="Viviane"/>
        <s v="Marcilio"/>
        <s v="Venilza"/>
        <s v="Kézia"/>
        <s v="Gabriel"/>
        <s v="Sergio"/>
        <s v="Marcio"/>
        <s v="Alessander"/>
        <s v="Élida"/>
        <s v="Patrick"/>
        <s v="Bruno"/>
        <s v="Andrea"/>
        <s v="Reginei"/>
        <s v="Arthur"/>
        <s v="Paula"/>
        <s v="Wellington"/>
        <s v="Ellen"/>
        <s v="Fabiana"/>
        <s v="Ronald"/>
        <s v="Ruan"/>
        <s v="Kelly"/>
        <s v="Katia"/>
        <s v="Vitor"/>
        <s v="George"/>
        <s v="Mário"/>
        <s v="Joice"/>
        <s v="William"/>
        <s v="Miguel"/>
        <s v="Maicon"/>
        <s v="Gabriela"/>
        <s v="Luan"/>
        <s v="Willian"/>
        <s v="Hendrius"/>
        <s v="Edilaine"/>
        <s v="Fausto"/>
        <s v="Thamyris"/>
        <s v="Camila"/>
        <s v="Mônica"/>
        <s v="Ícaro"/>
        <s v="Tadeu"/>
        <s v="Adilson"/>
        <s v="Vander"/>
        <s v="Barbara"/>
        <s v="David"/>
        <s v="Anderson"/>
        <s v="Silvio"/>
        <s v="Wagner"/>
        <s v="Yrarlei"/>
        <s v="Flávio"/>
        <s v="Johana"/>
        <s v="Sara"/>
        <s v="João"/>
        <s v="Marcel"/>
        <s v="Fabricio"/>
        <s v="Daniel"/>
        <s v="Diego"/>
        <s v="Romulo"/>
        <s v="Fabiani"/>
        <s v="Genora"/>
        <s v="Eric"/>
        <s v="Henrique"/>
        <s v="Letícia"/>
        <s v="Uirajara"/>
        <s v="Clicia"/>
        <s v="Marcella"/>
        <s v="Priscila"/>
        <s v="Lorena"/>
        <s v="Ludmila"/>
        <s v="Adalberto"/>
        <s v="Breno"/>
        <s v="Jacson"/>
        <s v="Eder"/>
        <s v="Ramon"/>
        <s v="Ronaldo"/>
        <s v="Jéssica"/>
        <s v="Juliano"/>
        <s v="Rodrigo"/>
        <s v="Marcos"/>
        <s v="Fernando"/>
        <s v="Valteir"/>
        <s v="Débora"/>
        <s v="Rogério"/>
        <s v="Crisley"/>
        <s v="Helton"/>
        <s v="Walyson"/>
        <s v="Wanderley"/>
        <s v="Filipe"/>
        <s v="Samuel"/>
        <s v="Caroline"/>
        <s v="Deise"/>
        <s v="Patricia"/>
        <s v="Dino"/>
        <s v="Keity"/>
        <s v="Cassiano"/>
        <s v="Isabela"/>
        <s v="Roberto"/>
        <s v="Natália"/>
        <s v="Luís"/>
        <s v="Jaques"/>
        <s v="Kilsa"/>
        <s v="César"/>
        <s v="Leandro"/>
        <s v="Sidivan"/>
        <s v="Moises"/>
        <s v="Leonardo"/>
        <s v="Nilson"/>
        <s v="Sabrina"/>
        <s v="Rone"/>
        <s v="Leliane"/>
        <s v="Erika"/>
        <s v="Bárbara"/>
        <s v="Suzana"/>
        <s v="Bráulio"/>
        <s v="Jônatas"/>
        <s v="Jênifer"/>
        <s v="Renan"/>
        <s v="Maykow"/>
        <s v="Dieter"/>
        <s v="Nícolas"/>
        <s v="Maria"/>
        <s v="Marlon"/>
        <s v="Adriane"/>
        <s v="Édrio"/>
        <s v="Andreza"/>
        <s v="Pâmela"/>
        <s v="Sulivan"/>
        <s v="Cínthia"/>
        <s v="Cristian"/>
        <s v="Márcia"/>
        <s v="Marília"/>
        <s v="Raphael"/>
        <s v="Nafkn"/>
        <s v="Tito"/>
        <s v="Antonio"/>
        <s v="Renata"/>
        <s v="Waldemar"/>
        <s v="Marcus"/>
        <s v="Vanessa"/>
        <s v="Rodolfo"/>
        <s v="Rebeca"/>
        <s v="Marcela"/>
        <s v="Franciele"/>
        <s v="Cirley"/>
        <s v="Jardel"/>
        <s v="Danieli"/>
        <s v="Kemmelly"/>
        <s v="Luana"/>
        <s v="Izabela"/>
        <s v="Bruna"/>
        <s v="Helio"/>
        <s v="Valcir"/>
        <s v="Jean"/>
        <s v="Jackson"/>
        <s v="Emanuel"/>
        <s v="Robson"/>
        <s v="Jonair"/>
        <s v="Rogerio"/>
        <s v="Laercio"/>
        <s v="Alexsandro"/>
        <s v="Danielle"/>
        <s v="Éles"/>
        <s v="Igor"/>
        <s v="Edmilton"/>
        <s v="Jose"/>
        <s v="Clauber"/>
        <s v="Allan"/>
        <s v="Josenilson"/>
        <s v="Sandro"/>
        <s v="Eliadina"/>
        <s v="Léo"/>
        <s v="Hugo"/>
        <s v="Caio"/>
        <s v="Aloísio"/>
        <s v="Enio"/>
        <s v="Kerensky"/>
        <s v="Alan"/>
        <s v="Jéssyca"/>
        <s v="Clayton"/>
        <s v="Natalia"/>
        <s v="Aliny"/>
        <s v="Diether"/>
        <s v="Denis"/>
        <s v="Gisele"/>
        <s v="Fabio"/>
        <s v="Valter"/>
        <s v="Virginia"/>
        <s v="Alexsandre"/>
        <s v="Weden"/>
        <s v="Kleverson"/>
        <s v="Elcione"/>
        <s v="Tainá"/>
        <s v="Marcele"/>
        <s v="Kaio"/>
        <s v="Eliene"/>
        <s v="Douglas"/>
        <s v="Suzane"/>
        <s v="Mauro"/>
        <s v="Giulliano"/>
        <s v="Thamires"/>
        <s v="Heuberth"/>
      </sharedItems>
    </cacheField>
    <cacheField name="Gênero" numFmtId="0">
      <sharedItems count="2">
        <s v="homem"/>
        <s v="mulher"/>
      </sharedItems>
    </cacheField>
    <cacheField name="Provedor e-mail" numFmtId="0">
      <sharedItems containsBlank="1"/>
    </cacheField>
    <cacheField name="Tipo E-mail" numFmtId="0">
      <sharedItems count="9">
        <s v="Gmail"/>
        <s v="Hotmail"/>
        <s v="Domínio Corporativo"/>
        <s v="Yahoo"/>
        <s v="sem e-mail"/>
        <s v="Outros"/>
        <s v="iCloud"/>
        <s v="Globo"/>
        <s v="Outlook"/>
      </sharedItems>
    </cacheField>
    <cacheField name="E-mail enviado" numFmtId="0">
      <sharedItems containsBlank="1"/>
    </cacheField>
    <cacheField name="Resposta" numFmtId="0">
      <sharedItems containsBlank="1"/>
    </cacheField>
    <cacheField name="E-mail voltou" numFmtId="0">
      <sharedItems containsBlank="1"/>
    </cacheField>
    <cacheField name="Data" numFmtId="0">
      <sharedItems count="10">
        <s v="Dia 1"/>
        <s v="Dia 2"/>
        <s v="Dia 3"/>
        <s v="Dia 4"/>
        <s v="Dia 5"/>
        <s v="Dia 6"/>
        <s v="Dia 7"/>
        <s v="Dia 8"/>
        <s v="Dia 9"/>
        <s v="Dia 10"/>
      </sharedItems>
    </cacheField>
  </cacheFields>
  <extLst>
    <ext xmlns:x14="http://schemas.microsoft.com/office/spreadsheetml/2009/9/main" uri="{725AE2AE-9491-48be-B2B4-4EB974FC3084}">
      <x14:pivotCacheDefinition pivotCacheId="1440513955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1">
  <r>
    <x v="0"/>
    <x v="0"/>
    <s v="Gmail"/>
    <x v="0"/>
    <s v="Sim"/>
    <m/>
    <m/>
    <x v="0"/>
  </r>
  <r>
    <x v="1"/>
    <x v="0"/>
    <s v="Hotmail"/>
    <x v="1"/>
    <s v="Sim"/>
    <m/>
    <m/>
    <x v="0"/>
  </r>
  <r>
    <x v="2"/>
    <x v="0"/>
    <s v="Hotmail"/>
    <x v="1"/>
    <s v="Sim"/>
    <m/>
    <m/>
    <x v="0"/>
  </r>
  <r>
    <x v="3"/>
    <x v="1"/>
    <s v="Gmail"/>
    <x v="0"/>
    <s v="Sim"/>
    <m/>
    <m/>
    <x v="0"/>
  </r>
  <r>
    <x v="4"/>
    <x v="0"/>
    <s v="Sisttel"/>
    <x v="2"/>
    <s v="Sim"/>
    <s v="Sim"/>
    <m/>
    <x v="0"/>
  </r>
  <r>
    <x v="5"/>
    <x v="0"/>
    <s v="Gmail"/>
    <x v="0"/>
    <s v="Sim"/>
    <s v="Sim"/>
    <m/>
    <x v="0"/>
  </r>
  <r>
    <x v="5"/>
    <x v="0"/>
    <s v="Sisttel"/>
    <x v="2"/>
    <s v="Sim"/>
    <m/>
    <m/>
    <x v="0"/>
  </r>
  <r>
    <x v="6"/>
    <x v="0"/>
    <s v="Yahoo"/>
    <x v="3"/>
    <s v="Sim"/>
    <s v="Sim"/>
    <m/>
    <x v="0"/>
  </r>
  <r>
    <x v="7"/>
    <x v="0"/>
    <s v="Gmail"/>
    <x v="0"/>
    <s v="Sim"/>
    <s v="Sim"/>
    <m/>
    <x v="0"/>
  </r>
  <r>
    <x v="8"/>
    <x v="0"/>
    <s v="Gmail"/>
    <x v="0"/>
    <s v="Sim"/>
    <m/>
    <m/>
    <x v="0"/>
  </r>
  <r>
    <x v="9"/>
    <x v="0"/>
    <s v="Pado"/>
    <x v="2"/>
    <s v="Sim"/>
    <m/>
    <m/>
    <x v="0"/>
  </r>
  <r>
    <x v="10"/>
    <x v="1"/>
    <m/>
    <x v="4"/>
    <m/>
    <m/>
    <m/>
    <x v="0"/>
  </r>
  <r>
    <x v="11"/>
    <x v="0"/>
    <m/>
    <x v="4"/>
    <m/>
    <m/>
    <m/>
    <x v="1"/>
  </r>
  <r>
    <x v="12"/>
    <x v="1"/>
    <s v="Yahoo"/>
    <x v="3"/>
    <s v="Sim"/>
    <m/>
    <m/>
    <x v="0"/>
  </r>
  <r>
    <x v="13"/>
    <x v="0"/>
    <m/>
    <x v="4"/>
    <m/>
    <m/>
    <m/>
    <x v="0"/>
  </r>
  <r>
    <x v="14"/>
    <x v="0"/>
    <m/>
    <x v="4"/>
    <m/>
    <m/>
    <m/>
    <x v="1"/>
  </r>
  <r>
    <x v="10"/>
    <x v="1"/>
    <m/>
    <x v="4"/>
    <m/>
    <m/>
    <m/>
    <x v="1"/>
  </r>
  <r>
    <x v="15"/>
    <x v="1"/>
    <s v="Hotmail"/>
    <x v="1"/>
    <s v="Sim"/>
    <m/>
    <m/>
    <x v="0"/>
  </r>
  <r>
    <x v="16"/>
    <x v="0"/>
    <s v="Gmail"/>
    <x v="0"/>
    <s v="Sim"/>
    <m/>
    <m/>
    <x v="0"/>
  </r>
  <r>
    <x v="17"/>
    <x v="0"/>
    <s v="Gmail"/>
    <x v="0"/>
    <s v="Sim"/>
    <m/>
    <m/>
    <x v="0"/>
  </r>
  <r>
    <x v="18"/>
    <x v="0"/>
    <s v="Gmail"/>
    <x v="0"/>
    <s v="Sim"/>
    <m/>
    <m/>
    <x v="0"/>
  </r>
  <r>
    <x v="19"/>
    <x v="0"/>
    <s v="Gmail"/>
    <x v="0"/>
    <s v="Sim"/>
    <s v="Sim"/>
    <m/>
    <x v="0"/>
  </r>
  <r>
    <x v="20"/>
    <x v="1"/>
    <s v="Gmail"/>
    <x v="0"/>
    <s v="Sim"/>
    <m/>
    <m/>
    <x v="0"/>
  </r>
  <r>
    <x v="21"/>
    <x v="0"/>
    <s v="Gmail"/>
    <x v="0"/>
    <s v="Sim"/>
    <s v="Sim"/>
    <m/>
    <x v="0"/>
  </r>
  <r>
    <x v="22"/>
    <x v="1"/>
    <s v="Gmail"/>
    <x v="0"/>
    <s v="Sim"/>
    <m/>
    <m/>
    <x v="0"/>
  </r>
  <r>
    <x v="23"/>
    <x v="0"/>
    <s v="Gmail"/>
    <x v="0"/>
    <s v="Sim"/>
    <s v="Sim"/>
    <m/>
    <x v="0"/>
  </r>
  <r>
    <x v="24"/>
    <x v="0"/>
    <s v="Hotmail"/>
    <x v="1"/>
    <s v="Sim"/>
    <m/>
    <m/>
    <x v="0"/>
  </r>
  <r>
    <x v="25"/>
    <x v="0"/>
    <s v="Yahoo"/>
    <x v="3"/>
    <s v="Sim"/>
    <m/>
    <m/>
    <x v="0"/>
  </r>
  <r>
    <x v="26"/>
    <x v="0"/>
    <s v="Gmail"/>
    <x v="0"/>
    <s v="Sim"/>
    <m/>
    <m/>
    <x v="0"/>
  </r>
  <r>
    <x v="27"/>
    <x v="0"/>
    <s v="Frivam"/>
    <x v="2"/>
    <s v="Sim"/>
    <m/>
    <m/>
    <x v="0"/>
  </r>
  <r>
    <x v="18"/>
    <x v="0"/>
    <s v="Hotmail"/>
    <x v="1"/>
    <s v="Sim"/>
    <m/>
    <m/>
    <x v="0"/>
  </r>
  <r>
    <x v="1"/>
    <x v="0"/>
    <s v="Gmail"/>
    <x v="0"/>
    <s v="Sim"/>
    <m/>
    <m/>
    <x v="0"/>
  </r>
  <r>
    <x v="28"/>
    <x v="1"/>
    <s v="Hotmail"/>
    <x v="1"/>
    <s v="Sim"/>
    <m/>
    <m/>
    <x v="0"/>
  </r>
  <r>
    <x v="29"/>
    <x v="0"/>
    <s v="Ig"/>
    <x v="5"/>
    <s v="Sim"/>
    <m/>
    <m/>
    <x v="0"/>
  </r>
  <r>
    <x v="30"/>
    <x v="0"/>
    <s v="Hotmail"/>
    <x v="1"/>
    <s v="Sim"/>
    <m/>
    <m/>
    <x v="0"/>
  </r>
  <r>
    <x v="31"/>
    <x v="0"/>
    <s v="iCloud"/>
    <x v="6"/>
    <s v="Sim"/>
    <m/>
    <m/>
    <x v="0"/>
  </r>
  <r>
    <x v="32"/>
    <x v="0"/>
    <s v="Yahoo"/>
    <x v="3"/>
    <s v="Sim"/>
    <m/>
    <m/>
    <x v="0"/>
  </r>
  <r>
    <x v="33"/>
    <x v="1"/>
    <s v="Gmail"/>
    <x v="0"/>
    <s v="Sim"/>
    <m/>
    <m/>
    <x v="0"/>
  </r>
  <r>
    <x v="34"/>
    <x v="1"/>
    <s v="iCloud"/>
    <x v="6"/>
    <s v="Sim"/>
    <m/>
    <m/>
    <x v="0"/>
  </r>
  <r>
    <x v="35"/>
    <x v="1"/>
    <s v="Gmail"/>
    <x v="0"/>
    <s v="Sim"/>
    <m/>
    <m/>
    <x v="0"/>
  </r>
  <r>
    <x v="36"/>
    <x v="1"/>
    <s v="Gmail"/>
    <x v="0"/>
    <s v="Sim"/>
    <m/>
    <m/>
    <x v="0"/>
  </r>
  <r>
    <x v="37"/>
    <x v="0"/>
    <s v="Hotmail"/>
    <x v="1"/>
    <s v="Sim"/>
    <m/>
    <m/>
    <x v="0"/>
  </r>
  <r>
    <x v="38"/>
    <x v="0"/>
    <s v="Globo"/>
    <x v="7"/>
    <s v="Sim"/>
    <m/>
    <m/>
    <x v="0"/>
  </r>
  <r>
    <x v="39"/>
    <x v="1"/>
    <s v="Gmail"/>
    <x v="0"/>
    <s v="Sim"/>
    <m/>
    <m/>
    <x v="0"/>
  </r>
  <r>
    <x v="40"/>
    <x v="0"/>
    <s v="Gmail"/>
    <x v="0"/>
    <s v="Sim"/>
    <m/>
    <m/>
    <x v="0"/>
  </r>
  <r>
    <x v="41"/>
    <x v="0"/>
    <s v="Gmail"/>
    <x v="0"/>
    <s v="Sim"/>
    <s v="Sim"/>
    <m/>
    <x v="0"/>
  </r>
  <r>
    <x v="42"/>
    <x v="0"/>
    <s v="Gmail"/>
    <x v="0"/>
    <s v="Sim"/>
    <m/>
    <m/>
    <x v="0"/>
  </r>
  <r>
    <x v="43"/>
    <x v="0"/>
    <s v="Gmail"/>
    <x v="0"/>
    <s v="Sim"/>
    <s v="Sim"/>
    <m/>
    <x v="0"/>
  </r>
  <r>
    <x v="44"/>
    <x v="1"/>
    <s v="Hotmail"/>
    <x v="1"/>
    <s v="Sim"/>
    <m/>
    <m/>
    <x v="0"/>
  </r>
  <r>
    <x v="45"/>
    <x v="0"/>
    <m/>
    <x v="4"/>
    <m/>
    <m/>
    <m/>
    <x v="0"/>
  </r>
  <r>
    <x v="46"/>
    <x v="0"/>
    <s v="Hotmail"/>
    <x v="1"/>
    <s v="Sim"/>
    <m/>
    <m/>
    <x v="0"/>
  </r>
  <r>
    <x v="47"/>
    <x v="0"/>
    <s v="Gmail"/>
    <x v="0"/>
    <s v="Sim"/>
    <m/>
    <m/>
    <x v="0"/>
  </r>
  <r>
    <x v="9"/>
    <x v="0"/>
    <s v="Hotmail"/>
    <x v="1"/>
    <s v="Sim"/>
    <m/>
    <m/>
    <x v="0"/>
  </r>
  <r>
    <x v="48"/>
    <x v="1"/>
    <s v="Gmail"/>
    <x v="0"/>
    <s v="Sim"/>
    <m/>
    <m/>
    <x v="0"/>
  </r>
  <r>
    <x v="49"/>
    <x v="0"/>
    <s v="Hotmail"/>
    <x v="1"/>
    <s v="Sim"/>
    <m/>
    <m/>
    <x v="0"/>
  </r>
  <r>
    <x v="50"/>
    <x v="1"/>
    <s v="Gmail"/>
    <x v="0"/>
    <s v="Sim"/>
    <s v="Sim"/>
    <m/>
    <x v="0"/>
  </r>
  <r>
    <x v="51"/>
    <x v="1"/>
    <s v="Gmail"/>
    <x v="0"/>
    <s v="Sim"/>
    <m/>
    <m/>
    <x v="0"/>
  </r>
  <r>
    <x v="0"/>
    <x v="0"/>
    <s v="Hotmail"/>
    <x v="1"/>
    <s v="Sim"/>
    <m/>
    <m/>
    <x v="0"/>
  </r>
  <r>
    <x v="47"/>
    <x v="0"/>
    <s v="iCloud"/>
    <x v="6"/>
    <s v="Sim"/>
    <m/>
    <m/>
    <x v="0"/>
  </r>
  <r>
    <x v="52"/>
    <x v="0"/>
    <s v="Hotmail"/>
    <x v="1"/>
    <s v="Sim"/>
    <m/>
    <m/>
    <x v="1"/>
  </r>
  <r>
    <x v="53"/>
    <x v="0"/>
    <s v="Hotmail"/>
    <x v="1"/>
    <s v="Sim"/>
    <m/>
    <m/>
    <x v="1"/>
  </r>
  <r>
    <x v="54"/>
    <x v="0"/>
    <s v="Gmail"/>
    <x v="0"/>
    <s v="Sim"/>
    <m/>
    <m/>
    <x v="1"/>
  </r>
  <r>
    <x v="55"/>
    <x v="0"/>
    <s v="Gmail"/>
    <x v="0"/>
    <s v="Sim"/>
    <m/>
    <m/>
    <x v="1"/>
  </r>
  <r>
    <x v="56"/>
    <x v="0"/>
    <s v="Gmail"/>
    <x v="0"/>
    <s v="Sim"/>
    <m/>
    <m/>
    <x v="1"/>
  </r>
  <r>
    <x v="57"/>
    <x v="0"/>
    <s v="Gmail"/>
    <x v="0"/>
    <s v="Sim"/>
    <m/>
    <m/>
    <x v="1"/>
  </r>
  <r>
    <x v="58"/>
    <x v="1"/>
    <s v="Yahoo"/>
    <x v="3"/>
    <s v="Sim"/>
    <m/>
    <m/>
    <x v="1"/>
  </r>
  <r>
    <x v="59"/>
    <x v="1"/>
    <s v="Outlook"/>
    <x v="8"/>
    <s v="Sim"/>
    <m/>
    <m/>
    <x v="1"/>
  </r>
  <r>
    <x v="60"/>
    <x v="0"/>
    <s v="Gmail"/>
    <x v="0"/>
    <s v="Sim"/>
    <m/>
    <m/>
    <x v="1"/>
  </r>
  <r>
    <x v="61"/>
    <x v="0"/>
    <s v="Pucp"/>
    <x v="2"/>
    <s v="Sim"/>
    <m/>
    <m/>
    <x v="1"/>
  </r>
  <r>
    <x v="62"/>
    <x v="0"/>
    <s v="Gmail"/>
    <x v="0"/>
    <s v="Sim"/>
    <m/>
    <m/>
    <x v="1"/>
  </r>
  <r>
    <x v="63"/>
    <x v="0"/>
    <s v="Gmail"/>
    <x v="0"/>
    <s v="Sim"/>
    <m/>
    <m/>
    <x v="1"/>
  </r>
  <r>
    <x v="64"/>
    <x v="0"/>
    <s v="Gmail"/>
    <x v="0"/>
    <s v="Sim"/>
    <s v="Sim"/>
    <m/>
    <x v="1"/>
  </r>
  <r>
    <x v="65"/>
    <x v="1"/>
    <s v="Gmail"/>
    <x v="0"/>
    <s v="Sim"/>
    <m/>
    <m/>
    <x v="1"/>
  </r>
  <r>
    <x v="66"/>
    <x v="1"/>
    <s v="Gmail"/>
    <x v="0"/>
    <s v="Sim"/>
    <s v="Sim"/>
    <m/>
    <x v="1"/>
  </r>
  <r>
    <x v="36"/>
    <x v="1"/>
    <s v="Yahoo"/>
    <x v="3"/>
    <s v="Sim"/>
    <m/>
    <m/>
    <x v="1"/>
  </r>
  <r>
    <x v="67"/>
    <x v="0"/>
    <s v="Gmail"/>
    <x v="0"/>
    <s v="Sim"/>
    <m/>
    <m/>
    <x v="1"/>
  </r>
  <r>
    <x v="21"/>
    <x v="0"/>
    <s v="Gmail"/>
    <x v="0"/>
    <s v="Sim"/>
    <s v="Sim"/>
    <m/>
    <x v="1"/>
  </r>
  <r>
    <x v="68"/>
    <x v="0"/>
    <s v="Gmail"/>
    <x v="0"/>
    <s v="Sim"/>
    <m/>
    <m/>
    <x v="1"/>
  </r>
  <r>
    <x v="49"/>
    <x v="0"/>
    <s v="Gmail"/>
    <x v="0"/>
    <s v="Sim"/>
    <m/>
    <m/>
    <x v="1"/>
  </r>
  <r>
    <x v="69"/>
    <x v="0"/>
    <s v="Usina Cerradão"/>
    <x v="2"/>
    <s v="Sim"/>
    <m/>
    <m/>
    <x v="1"/>
  </r>
  <r>
    <x v="70"/>
    <x v="0"/>
    <s v="Gmail"/>
    <x v="0"/>
    <s v="Sim"/>
    <s v="Sim"/>
    <m/>
    <x v="1"/>
  </r>
  <r>
    <x v="71"/>
    <x v="1"/>
    <s v="Hotmail"/>
    <x v="1"/>
    <s v="Sim"/>
    <m/>
    <m/>
    <x v="1"/>
  </r>
  <r>
    <x v="72"/>
    <x v="0"/>
    <s v="Karsten"/>
    <x v="2"/>
    <s v="Sim"/>
    <m/>
    <m/>
    <x v="1"/>
  </r>
  <r>
    <x v="73"/>
    <x v="1"/>
    <s v="Yahoo"/>
    <x v="3"/>
    <s v="Sim"/>
    <m/>
    <m/>
    <x v="1"/>
  </r>
  <r>
    <x v="74"/>
    <x v="1"/>
    <s v="Hotmail"/>
    <x v="1"/>
    <s v="Sim"/>
    <m/>
    <m/>
    <x v="1"/>
  </r>
  <r>
    <x v="75"/>
    <x v="1"/>
    <s v="Hotmail"/>
    <x v="1"/>
    <s v="Sim"/>
    <m/>
    <m/>
    <x v="1"/>
  </r>
  <r>
    <x v="76"/>
    <x v="1"/>
    <s v="Hotmail"/>
    <x v="1"/>
    <s v="Sim"/>
    <s v="Sim"/>
    <m/>
    <x v="1"/>
  </r>
  <r>
    <x v="77"/>
    <x v="0"/>
    <s v="Gmail"/>
    <x v="0"/>
    <s v="Sim"/>
    <m/>
    <m/>
    <x v="1"/>
  </r>
  <r>
    <x v="78"/>
    <x v="1"/>
    <s v="Hotmail"/>
    <x v="1"/>
    <s v="Sim"/>
    <m/>
    <m/>
    <x v="1"/>
  </r>
  <r>
    <x v="79"/>
    <x v="1"/>
    <s v="Hotmail"/>
    <x v="1"/>
    <s v="Sim"/>
    <m/>
    <m/>
    <x v="1"/>
  </r>
  <r>
    <x v="80"/>
    <x v="0"/>
    <s v="Hotmail"/>
    <x v="1"/>
    <s v="Sim"/>
    <m/>
    <m/>
    <x v="1"/>
  </r>
  <r>
    <x v="81"/>
    <x v="0"/>
    <s v="Gmail"/>
    <x v="0"/>
    <s v="Sim"/>
    <m/>
    <m/>
    <x v="1"/>
  </r>
  <r>
    <x v="82"/>
    <x v="0"/>
    <s v="Mak Inteligência"/>
    <x v="2"/>
    <s v="Sim"/>
    <m/>
    <m/>
    <x v="1"/>
  </r>
  <r>
    <x v="83"/>
    <x v="0"/>
    <s v="Altec"/>
    <x v="2"/>
    <s v="Sim"/>
    <m/>
    <m/>
    <x v="1"/>
  </r>
  <r>
    <x v="84"/>
    <x v="1"/>
    <s v="Gmail"/>
    <x v="0"/>
    <s v="Sim"/>
    <m/>
    <m/>
    <x v="1"/>
  </r>
  <r>
    <x v="83"/>
    <x v="0"/>
    <m/>
    <x v="4"/>
    <m/>
    <m/>
    <m/>
    <x v="1"/>
  </r>
  <r>
    <x v="85"/>
    <x v="0"/>
    <s v="Gmail"/>
    <x v="0"/>
    <s v="Sim"/>
    <m/>
    <m/>
    <x v="1"/>
  </r>
  <r>
    <x v="82"/>
    <x v="0"/>
    <s v="Yahoo"/>
    <x v="3"/>
    <s v="Sim"/>
    <s v="Sim"/>
    <m/>
    <x v="1"/>
  </r>
  <r>
    <x v="86"/>
    <x v="0"/>
    <s v="Gmail"/>
    <x v="0"/>
    <s v="Sim"/>
    <m/>
    <m/>
    <x v="1"/>
  </r>
  <r>
    <x v="87"/>
    <x v="1"/>
    <s v="Hotmail"/>
    <x v="1"/>
    <s v="Sim"/>
    <s v="Sim"/>
    <m/>
    <x v="1"/>
  </r>
  <r>
    <x v="88"/>
    <x v="0"/>
    <s v="Hotmail"/>
    <x v="1"/>
    <s v="Sim"/>
    <s v="Sim"/>
    <m/>
    <x v="1"/>
  </r>
  <r>
    <x v="89"/>
    <x v="0"/>
    <s v="Gmail"/>
    <x v="0"/>
    <s v="Sim"/>
    <m/>
    <m/>
    <x v="1"/>
  </r>
  <r>
    <x v="90"/>
    <x v="1"/>
    <s v="Gmail"/>
    <x v="0"/>
    <s v="Sim"/>
    <s v="Sim"/>
    <m/>
    <x v="1"/>
  </r>
  <r>
    <x v="34"/>
    <x v="1"/>
    <s v="Gmail"/>
    <x v="0"/>
    <s v="Sim"/>
    <m/>
    <m/>
    <x v="1"/>
  </r>
  <r>
    <x v="91"/>
    <x v="0"/>
    <s v="Gmail"/>
    <x v="0"/>
    <s v="Sim"/>
    <s v="Sim"/>
    <m/>
    <x v="1"/>
  </r>
  <r>
    <x v="92"/>
    <x v="1"/>
    <s v="Hotmail"/>
    <x v="1"/>
    <s v="Sim"/>
    <m/>
    <m/>
    <x v="1"/>
  </r>
  <r>
    <x v="93"/>
    <x v="1"/>
    <s v="Gmail"/>
    <x v="0"/>
    <s v="Sim"/>
    <s v="Sim"/>
    <m/>
    <x v="1"/>
  </r>
  <r>
    <x v="94"/>
    <x v="0"/>
    <s v="Gmail"/>
    <x v="0"/>
    <s v="Sim"/>
    <m/>
    <m/>
    <x v="1"/>
  </r>
  <r>
    <x v="95"/>
    <x v="0"/>
    <s v="Gmail"/>
    <x v="0"/>
    <s v="Sim"/>
    <m/>
    <m/>
    <x v="1"/>
  </r>
  <r>
    <x v="96"/>
    <x v="1"/>
    <s v="Hotmail"/>
    <x v="1"/>
    <s v="Sim"/>
    <m/>
    <m/>
    <x v="1"/>
  </r>
  <r>
    <x v="97"/>
    <x v="1"/>
    <s v="Gmail"/>
    <x v="0"/>
    <s v="Sim"/>
    <m/>
    <m/>
    <x v="1"/>
  </r>
  <r>
    <x v="98"/>
    <x v="0"/>
    <s v="Gmail"/>
    <x v="0"/>
    <s v="Sim"/>
    <m/>
    <m/>
    <x v="1"/>
  </r>
  <r>
    <x v="64"/>
    <x v="0"/>
    <s v="Gmail"/>
    <x v="0"/>
    <s v="Sim"/>
    <m/>
    <m/>
    <x v="1"/>
  </r>
  <r>
    <x v="31"/>
    <x v="0"/>
    <s v="Bauer Maia"/>
    <x v="2"/>
    <s v="Sim"/>
    <m/>
    <m/>
    <x v="1"/>
  </r>
  <r>
    <x v="91"/>
    <x v="0"/>
    <s v="Gmail"/>
    <x v="0"/>
    <s v="Sim"/>
    <m/>
    <m/>
    <x v="1"/>
  </r>
  <r>
    <x v="99"/>
    <x v="0"/>
    <s v="Hotmail"/>
    <x v="1"/>
    <s v="Sim"/>
    <m/>
    <m/>
    <x v="1"/>
  </r>
  <r>
    <x v="100"/>
    <x v="0"/>
    <s v="Gmail"/>
    <x v="0"/>
    <s v="Sim"/>
    <s v="Sim"/>
    <m/>
    <x v="1"/>
  </r>
  <r>
    <x v="101"/>
    <x v="1"/>
    <s v="Hotmail"/>
    <x v="1"/>
    <s v="Sim"/>
    <s v="Sim"/>
    <m/>
    <x v="1"/>
  </r>
  <r>
    <x v="102"/>
    <x v="0"/>
    <s v="Hotmail"/>
    <x v="1"/>
    <s v="Sim"/>
    <m/>
    <m/>
    <x v="1"/>
  </r>
  <r>
    <x v="62"/>
    <x v="0"/>
    <s v="Gmail"/>
    <x v="0"/>
    <s v="Sim"/>
    <m/>
    <m/>
    <x v="1"/>
  </r>
  <r>
    <x v="0"/>
    <x v="0"/>
    <s v="Hotmail"/>
    <x v="1"/>
    <s v="Sim"/>
    <m/>
    <m/>
    <x v="1"/>
  </r>
  <r>
    <x v="103"/>
    <x v="0"/>
    <s v="MSN"/>
    <x v="5"/>
    <s v="Sim"/>
    <m/>
    <m/>
    <x v="1"/>
  </r>
  <r>
    <x v="104"/>
    <x v="0"/>
    <s v="Gmail"/>
    <x v="0"/>
    <s v="Sim"/>
    <m/>
    <m/>
    <x v="1"/>
  </r>
  <r>
    <x v="7"/>
    <x v="0"/>
    <s v="Gmail"/>
    <x v="0"/>
    <s v="Sim"/>
    <m/>
    <m/>
    <x v="1"/>
  </r>
  <r>
    <x v="105"/>
    <x v="1"/>
    <s v="Hotmail"/>
    <x v="1"/>
    <s v="Sim"/>
    <m/>
    <m/>
    <x v="1"/>
  </r>
  <r>
    <x v="9"/>
    <x v="0"/>
    <s v="Gmail"/>
    <x v="0"/>
    <s v="Sim"/>
    <s v="Sim"/>
    <m/>
    <x v="1"/>
  </r>
  <r>
    <x v="9"/>
    <x v="0"/>
    <s v="Gmail"/>
    <x v="0"/>
    <s v="Sim"/>
    <m/>
    <m/>
    <x v="1"/>
  </r>
  <r>
    <x v="106"/>
    <x v="0"/>
    <s v="ACP"/>
    <x v="2"/>
    <s v="Sim"/>
    <m/>
    <m/>
    <x v="1"/>
  </r>
  <r>
    <x v="107"/>
    <x v="0"/>
    <s v="Atento"/>
    <x v="2"/>
    <s v="Sim"/>
    <m/>
    <m/>
    <x v="1"/>
  </r>
  <r>
    <x v="108"/>
    <x v="0"/>
    <s v="Hotmail"/>
    <x v="1"/>
    <s v="Sim"/>
    <m/>
    <m/>
    <x v="1"/>
  </r>
  <r>
    <x v="105"/>
    <x v="1"/>
    <s v="Gmail"/>
    <x v="0"/>
    <s v="Sim"/>
    <m/>
    <m/>
    <x v="1"/>
  </r>
  <r>
    <x v="109"/>
    <x v="1"/>
    <s v="Gmail"/>
    <x v="0"/>
    <s v="Sim"/>
    <s v="Sim"/>
    <m/>
    <x v="1"/>
  </r>
  <r>
    <x v="46"/>
    <x v="0"/>
    <s v="Gmail"/>
    <x v="0"/>
    <s v="Sim"/>
    <m/>
    <m/>
    <x v="1"/>
  </r>
  <r>
    <x v="110"/>
    <x v="0"/>
    <s v="Gmail"/>
    <x v="0"/>
    <s v="Sim"/>
    <m/>
    <m/>
    <x v="1"/>
  </r>
  <r>
    <x v="111"/>
    <x v="1"/>
    <s v="Hotmail"/>
    <x v="1"/>
    <s v="Sim"/>
    <m/>
    <m/>
    <x v="1"/>
  </r>
  <r>
    <x v="112"/>
    <x v="1"/>
    <s v="Yahoo"/>
    <x v="3"/>
    <s v="Sim"/>
    <m/>
    <m/>
    <x v="1"/>
  </r>
  <r>
    <x v="113"/>
    <x v="1"/>
    <s v="Gmail"/>
    <x v="0"/>
    <s v="Sim"/>
    <m/>
    <m/>
    <x v="1"/>
  </r>
  <r>
    <x v="37"/>
    <x v="0"/>
    <s v="Gmail"/>
    <x v="0"/>
    <s v="Sim"/>
    <m/>
    <m/>
    <x v="1"/>
  </r>
  <r>
    <x v="114"/>
    <x v="0"/>
    <s v="Hotmail"/>
    <x v="1"/>
    <s v="Sim"/>
    <m/>
    <m/>
    <x v="1"/>
  </r>
  <r>
    <x v="115"/>
    <x v="0"/>
    <s v="Hotmail"/>
    <x v="1"/>
    <s v="Sim"/>
    <m/>
    <m/>
    <x v="1"/>
  </r>
  <r>
    <x v="116"/>
    <x v="0"/>
    <s v="Outlook"/>
    <x v="8"/>
    <s v="Sim"/>
    <s v="Sim"/>
    <m/>
    <x v="1"/>
  </r>
  <r>
    <x v="117"/>
    <x v="0"/>
    <s v="Hotmail"/>
    <x v="1"/>
    <s v="Sim"/>
    <m/>
    <m/>
    <x v="1"/>
  </r>
  <r>
    <x v="118"/>
    <x v="1"/>
    <s v="Gmail"/>
    <x v="0"/>
    <s v="Sim"/>
    <m/>
    <m/>
    <x v="1"/>
  </r>
  <r>
    <x v="119"/>
    <x v="0"/>
    <s v="Gmail"/>
    <x v="0"/>
    <s v="Sim"/>
    <m/>
    <m/>
    <x v="1"/>
  </r>
  <r>
    <x v="45"/>
    <x v="0"/>
    <s v="Gmail"/>
    <x v="0"/>
    <s v="Sim"/>
    <m/>
    <m/>
    <x v="1"/>
  </r>
  <r>
    <x v="120"/>
    <x v="0"/>
    <s v="Gmail"/>
    <x v="0"/>
    <s v="Sim"/>
    <m/>
    <m/>
    <x v="1"/>
  </r>
  <r>
    <x v="121"/>
    <x v="0"/>
    <s v="Gmail"/>
    <x v="0"/>
    <s v="Sim"/>
    <m/>
    <m/>
    <x v="1"/>
  </r>
  <r>
    <x v="24"/>
    <x v="0"/>
    <s v="Yahoo"/>
    <x v="3"/>
    <s v="Sim"/>
    <m/>
    <m/>
    <x v="1"/>
  </r>
  <r>
    <x v="46"/>
    <x v="0"/>
    <s v="Gmail"/>
    <x v="0"/>
    <s v="Sim"/>
    <m/>
    <m/>
    <x v="1"/>
  </r>
  <r>
    <x v="42"/>
    <x v="0"/>
    <s v="BOL"/>
    <x v="5"/>
    <s v="Sim"/>
    <m/>
    <m/>
    <x v="1"/>
  </r>
  <r>
    <x v="122"/>
    <x v="0"/>
    <s v="Yahoo"/>
    <x v="3"/>
    <s v="Sim"/>
    <m/>
    <s v="Sim"/>
    <x v="1"/>
  </r>
  <r>
    <x v="123"/>
    <x v="0"/>
    <m/>
    <x v="4"/>
    <m/>
    <m/>
    <m/>
    <x v="1"/>
  </r>
  <r>
    <x v="124"/>
    <x v="0"/>
    <s v="Hotmail"/>
    <x v="1"/>
    <s v="Sim"/>
    <m/>
    <m/>
    <x v="1"/>
  </r>
  <r>
    <x v="125"/>
    <x v="1"/>
    <s v="Gmail"/>
    <x v="0"/>
    <s v="Sim"/>
    <m/>
    <m/>
    <x v="1"/>
  </r>
  <r>
    <x v="126"/>
    <x v="1"/>
    <s v="Hotmail"/>
    <x v="1"/>
    <s v="Sim"/>
    <m/>
    <m/>
    <x v="1"/>
  </r>
  <r>
    <x v="127"/>
    <x v="0"/>
    <s v="Gmail"/>
    <x v="0"/>
    <s v="Sim"/>
    <m/>
    <m/>
    <x v="1"/>
  </r>
  <r>
    <x v="112"/>
    <x v="1"/>
    <s v="Yahoo"/>
    <x v="3"/>
    <s v="Sim"/>
    <m/>
    <m/>
    <x v="1"/>
  </r>
  <r>
    <x v="128"/>
    <x v="0"/>
    <s v="Hotmail"/>
    <x v="1"/>
    <s v="Sim"/>
    <m/>
    <m/>
    <x v="1"/>
  </r>
  <r>
    <x v="129"/>
    <x v="0"/>
    <s v="Gmail"/>
    <x v="0"/>
    <s v="Sim"/>
    <m/>
    <m/>
    <x v="1"/>
  </r>
  <r>
    <x v="130"/>
    <x v="0"/>
    <s v="Yahoo"/>
    <x v="3"/>
    <s v="Sim"/>
    <m/>
    <m/>
    <x v="1"/>
  </r>
  <r>
    <x v="131"/>
    <x v="0"/>
    <s v="Gmail"/>
    <x v="0"/>
    <s v="Sim"/>
    <m/>
    <m/>
    <x v="1"/>
  </r>
  <r>
    <x v="49"/>
    <x v="0"/>
    <s v="Gmail"/>
    <x v="0"/>
    <s v="Sim"/>
    <m/>
    <m/>
    <x v="1"/>
  </r>
  <r>
    <x v="132"/>
    <x v="0"/>
    <s v="Gmail"/>
    <x v="0"/>
    <s v="Sim"/>
    <s v="Sim"/>
    <m/>
    <x v="1"/>
  </r>
  <r>
    <x v="12"/>
    <x v="1"/>
    <s v="Yahoo"/>
    <x v="3"/>
    <s v="Sim"/>
    <m/>
    <m/>
    <x v="1"/>
  </r>
  <r>
    <x v="133"/>
    <x v="1"/>
    <s v="Gmail"/>
    <x v="0"/>
    <s v="Sim"/>
    <m/>
    <m/>
    <x v="1"/>
  </r>
  <r>
    <x v="134"/>
    <x v="1"/>
    <s v="Hotmail"/>
    <x v="1"/>
    <s v="Sim"/>
    <m/>
    <m/>
    <x v="1"/>
  </r>
  <r>
    <x v="135"/>
    <x v="0"/>
    <s v="Gmail"/>
    <x v="0"/>
    <s v="Sim"/>
    <m/>
    <m/>
    <x v="1"/>
  </r>
  <r>
    <x v="136"/>
    <x v="0"/>
    <s v="Hotmail"/>
    <x v="1"/>
    <s v="Sim"/>
    <m/>
    <m/>
    <x v="1"/>
  </r>
  <r>
    <x v="137"/>
    <x v="1"/>
    <s v="Gmail"/>
    <x v="0"/>
    <s v="Sim"/>
    <m/>
    <m/>
    <x v="1"/>
  </r>
  <r>
    <x v="131"/>
    <x v="0"/>
    <s v="Hotmail"/>
    <x v="1"/>
    <s v="Sim"/>
    <m/>
    <m/>
    <x v="1"/>
  </r>
  <r>
    <x v="52"/>
    <x v="0"/>
    <s v="Gmail"/>
    <x v="0"/>
    <s v="Sim"/>
    <m/>
    <m/>
    <x v="1"/>
  </r>
  <r>
    <x v="138"/>
    <x v="0"/>
    <s v="Gmail"/>
    <x v="0"/>
    <s v="Sim"/>
    <m/>
    <m/>
    <x v="1"/>
  </r>
  <r>
    <x v="74"/>
    <x v="1"/>
    <s v="Hotmail"/>
    <x v="1"/>
    <s v="Sim"/>
    <s v="Sim"/>
    <m/>
    <x v="1"/>
  </r>
  <r>
    <x v="48"/>
    <x v="1"/>
    <s v="Hotmail"/>
    <x v="1"/>
    <s v="Sim"/>
    <m/>
    <m/>
    <x v="1"/>
  </r>
  <r>
    <x v="68"/>
    <x v="0"/>
    <s v="Gmail"/>
    <x v="0"/>
    <s v="Sim"/>
    <m/>
    <m/>
    <x v="1"/>
  </r>
  <r>
    <x v="139"/>
    <x v="1"/>
    <s v="Hotmail"/>
    <x v="1"/>
    <s v="Sim"/>
    <m/>
    <m/>
    <x v="1"/>
  </r>
  <r>
    <x v="140"/>
    <x v="1"/>
    <s v="Gmail"/>
    <x v="0"/>
    <s v="Sim"/>
    <m/>
    <m/>
    <x v="1"/>
  </r>
  <r>
    <x v="141"/>
    <x v="1"/>
    <s v="Hotmail"/>
    <x v="1"/>
    <s v="Sim"/>
    <s v="Sim"/>
    <m/>
    <x v="1"/>
  </r>
  <r>
    <x v="0"/>
    <x v="0"/>
    <s v="Gmail"/>
    <x v="0"/>
    <s v="Sim"/>
    <m/>
    <m/>
    <x v="1"/>
  </r>
  <r>
    <x v="65"/>
    <x v="1"/>
    <s v="Hotmail"/>
    <x v="1"/>
    <s v="Sim"/>
    <m/>
    <m/>
    <x v="1"/>
  </r>
  <r>
    <x v="142"/>
    <x v="1"/>
    <s v="Hotmail"/>
    <x v="1"/>
    <s v="Sim"/>
    <m/>
    <m/>
    <x v="1"/>
  </r>
  <r>
    <x v="143"/>
    <x v="1"/>
    <s v="Hotmail"/>
    <x v="1"/>
    <s v="Sim"/>
    <m/>
    <m/>
    <x v="1"/>
  </r>
  <r>
    <x v="52"/>
    <x v="0"/>
    <s v="Gmail"/>
    <x v="0"/>
    <s v="Sim"/>
    <s v="Sim"/>
    <m/>
    <x v="1"/>
  </r>
  <r>
    <x v="144"/>
    <x v="0"/>
    <s v="Gmail"/>
    <x v="0"/>
    <s v="Sim"/>
    <m/>
    <m/>
    <x v="1"/>
  </r>
  <r>
    <x v="145"/>
    <x v="0"/>
    <s v="Gmail"/>
    <x v="0"/>
    <s v="Sim"/>
    <m/>
    <m/>
    <x v="1"/>
  </r>
  <r>
    <x v="146"/>
    <x v="0"/>
    <s v="Hotmail"/>
    <x v="1"/>
    <s v="Sim"/>
    <s v="Sim"/>
    <m/>
    <x v="1"/>
  </r>
  <r>
    <x v="147"/>
    <x v="0"/>
    <s v="Gmail"/>
    <x v="0"/>
    <s v="Sim"/>
    <m/>
    <m/>
    <x v="1"/>
  </r>
  <r>
    <x v="7"/>
    <x v="0"/>
    <s v="Live"/>
    <x v="5"/>
    <s v="Sim"/>
    <m/>
    <m/>
    <x v="1"/>
  </r>
  <r>
    <x v="68"/>
    <x v="0"/>
    <s v="Yahoo"/>
    <x v="3"/>
    <s v="Sim"/>
    <m/>
    <m/>
    <x v="1"/>
  </r>
  <r>
    <x v="148"/>
    <x v="0"/>
    <s v="Hotmail"/>
    <x v="1"/>
    <s v="Sim"/>
    <m/>
    <m/>
    <x v="1"/>
  </r>
  <r>
    <x v="122"/>
    <x v="0"/>
    <s v="Marlan"/>
    <x v="2"/>
    <s v="Sim"/>
    <m/>
    <m/>
    <x v="1"/>
  </r>
  <r>
    <x v="122"/>
    <x v="0"/>
    <m/>
    <x v="4"/>
    <m/>
    <m/>
    <m/>
    <x v="1"/>
  </r>
  <r>
    <x v="149"/>
    <x v="0"/>
    <m/>
    <x v="4"/>
    <m/>
    <m/>
    <m/>
    <x v="2"/>
  </r>
  <r>
    <x v="120"/>
    <x v="0"/>
    <s v="Yahoo"/>
    <x v="3"/>
    <s v="Sim"/>
    <m/>
    <m/>
    <x v="1"/>
  </r>
  <r>
    <x v="45"/>
    <x v="0"/>
    <m/>
    <x v="4"/>
    <m/>
    <m/>
    <m/>
    <x v="1"/>
  </r>
  <r>
    <x v="150"/>
    <x v="1"/>
    <s v="Hotmail"/>
    <x v="1"/>
    <s v="Sim"/>
    <m/>
    <m/>
    <x v="1"/>
  </r>
  <r>
    <x v="151"/>
    <x v="0"/>
    <s v="Yahoo"/>
    <x v="3"/>
    <s v="Sim"/>
    <s v="Sim"/>
    <m/>
    <x v="1"/>
  </r>
  <r>
    <x v="152"/>
    <x v="0"/>
    <s v="Gmail"/>
    <x v="0"/>
    <s v="Sim"/>
    <m/>
    <m/>
    <x v="1"/>
  </r>
  <r>
    <x v="65"/>
    <x v="1"/>
    <s v="Elopar"/>
    <x v="2"/>
    <s v="Sim"/>
    <m/>
    <m/>
    <x v="1"/>
  </r>
  <r>
    <x v="153"/>
    <x v="0"/>
    <s v="Hotmail"/>
    <x v="1"/>
    <s v="Sim"/>
    <m/>
    <m/>
    <x v="1"/>
  </r>
  <r>
    <x v="62"/>
    <x v="0"/>
    <s v="Hotmail"/>
    <x v="1"/>
    <s v="Sim"/>
    <m/>
    <m/>
    <x v="1"/>
  </r>
  <r>
    <x v="60"/>
    <x v="0"/>
    <s v="Hotmail"/>
    <x v="1"/>
    <s v="Sim"/>
    <m/>
    <m/>
    <x v="1"/>
  </r>
  <r>
    <x v="154"/>
    <x v="0"/>
    <s v="Gmail"/>
    <x v="0"/>
    <s v="Sim"/>
    <s v="Sim"/>
    <m/>
    <x v="1"/>
  </r>
  <r>
    <x v="155"/>
    <x v="0"/>
    <s v="Hotmail"/>
    <x v="1"/>
    <s v="Sim"/>
    <m/>
    <m/>
    <x v="2"/>
  </r>
  <r>
    <x v="156"/>
    <x v="1"/>
    <s v="Gmail"/>
    <x v="0"/>
    <s v="Sim"/>
    <m/>
    <m/>
    <x v="2"/>
  </r>
  <r>
    <x v="157"/>
    <x v="0"/>
    <s v="Yahoo"/>
    <x v="3"/>
    <s v="Sim"/>
    <m/>
    <m/>
    <x v="2"/>
  </r>
  <r>
    <x v="158"/>
    <x v="1"/>
    <s v="Gmail"/>
    <x v="0"/>
    <s v="Sim"/>
    <m/>
    <m/>
    <x v="2"/>
  </r>
  <r>
    <x v="154"/>
    <x v="0"/>
    <s v="Gmail"/>
    <x v="0"/>
    <s v="Sim"/>
    <m/>
    <m/>
    <x v="2"/>
  </r>
  <r>
    <x v="159"/>
    <x v="0"/>
    <s v="Hotmail"/>
    <x v="1"/>
    <s v="Sim"/>
    <m/>
    <m/>
    <x v="2"/>
  </r>
  <r>
    <x v="160"/>
    <x v="0"/>
    <s v="Hotmail"/>
    <x v="1"/>
    <s v="Sim"/>
    <m/>
    <m/>
    <x v="2"/>
  </r>
  <r>
    <x v="161"/>
    <x v="0"/>
    <s v="Hotmail"/>
    <x v="1"/>
    <s v="Sim"/>
    <m/>
    <m/>
    <x v="2"/>
  </r>
  <r>
    <x v="162"/>
    <x v="0"/>
    <s v="Outlook"/>
    <x v="8"/>
    <s v="Sim"/>
    <m/>
    <m/>
    <x v="2"/>
  </r>
  <r>
    <x v="120"/>
    <x v="0"/>
    <s v="Gmail"/>
    <x v="0"/>
    <s v="Sim"/>
    <m/>
    <m/>
    <x v="2"/>
  </r>
  <r>
    <x v="163"/>
    <x v="0"/>
    <s v="Hotmail"/>
    <x v="1"/>
    <s v="Sim"/>
    <m/>
    <m/>
    <x v="2"/>
  </r>
  <r>
    <x v="37"/>
    <x v="0"/>
    <m/>
    <x v="4"/>
    <m/>
    <m/>
    <m/>
    <x v="2"/>
  </r>
  <r>
    <x v="164"/>
    <x v="1"/>
    <s v="Hotmail"/>
    <x v="1"/>
    <s v="Sim"/>
    <m/>
    <m/>
    <x v="2"/>
  </r>
  <r>
    <x v="165"/>
    <x v="1"/>
    <s v="Gmail"/>
    <x v="0"/>
    <s v="Sim"/>
    <m/>
    <m/>
    <x v="2"/>
  </r>
  <r>
    <x v="112"/>
    <x v="1"/>
    <s v="Hotmail"/>
    <x v="1"/>
    <s v="Sim"/>
    <s v="Sim"/>
    <s v="Sim"/>
    <x v="2"/>
  </r>
  <r>
    <x v="166"/>
    <x v="1"/>
    <s v="Gerens"/>
    <x v="2"/>
    <s v="Sim"/>
    <m/>
    <m/>
    <x v="2"/>
  </r>
  <r>
    <x v="167"/>
    <x v="0"/>
    <s v="Gmail"/>
    <x v="0"/>
    <s v="Sim"/>
    <m/>
    <m/>
    <x v="2"/>
  </r>
  <r>
    <x v="80"/>
    <x v="0"/>
    <s v="Hotmail"/>
    <x v="1"/>
    <s v="Sim"/>
    <m/>
    <m/>
    <x v="2"/>
  </r>
  <r>
    <x v="168"/>
    <x v="1"/>
    <s v="Gmail"/>
    <x v="0"/>
    <s v="Sim"/>
    <m/>
    <m/>
    <x v="2"/>
  </r>
  <r>
    <x v="131"/>
    <x v="0"/>
    <s v="Gmail"/>
    <x v="0"/>
    <s v="Sim"/>
    <m/>
    <m/>
    <x v="2"/>
  </r>
  <r>
    <x v="31"/>
    <x v="0"/>
    <s v="Hotmail"/>
    <x v="1"/>
    <s v="Sim"/>
    <m/>
    <m/>
    <x v="2"/>
  </r>
  <r>
    <x v="0"/>
    <x v="0"/>
    <s v="Hotmail"/>
    <x v="1"/>
    <s v="Sim"/>
    <m/>
    <m/>
    <x v="2"/>
  </r>
  <r>
    <x v="72"/>
    <x v="0"/>
    <s v="Gmail"/>
    <x v="0"/>
    <s v="Sim"/>
    <m/>
    <m/>
    <x v="2"/>
  </r>
  <r>
    <x v="129"/>
    <x v="0"/>
    <s v="Gmail"/>
    <x v="0"/>
    <s v="Sim"/>
    <m/>
    <m/>
    <x v="2"/>
  </r>
  <r>
    <x v="152"/>
    <x v="0"/>
    <s v="Amerinode"/>
    <x v="2"/>
    <s v="Sim"/>
    <m/>
    <m/>
    <x v="2"/>
  </r>
  <r>
    <x v="18"/>
    <x v="0"/>
    <s v="Yahoo"/>
    <x v="3"/>
    <s v="Sim"/>
    <m/>
    <m/>
    <x v="2"/>
  </r>
  <r>
    <x v="86"/>
    <x v="0"/>
    <s v="Gmail"/>
    <x v="0"/>
    <s v="Sim"/>
    <m/>
    <m/>
    <x v="2"/>
  </r>
  <r>
    <x v="17"/>
    <x v="0"/>
    <s v="Hotmail"/>
    <x v="1"/>
    <s v="Sim"/>
    <s v="Sim"/>
    <m/>
    <x v="2"/>
  </r>
  <r>
    <x v="169"/>
    <x v="0"/>
    <s v="Malbun"/>
    <x v="2"/>
    <s v="Sim"/>
    <m/>
    <m/>
    <x v="2"/>
  </r>
  <r>
    <x v="170"/>
    <x v="1"/>
    <s v="Outlook"/>
    <x v="8"/>
    <s v="Sim"/>
    <m/>
    <m/>
    <x v="2"/>
  </r>
  <r>
    <x v="171"/>
    <x v="0"/>
    <s v="Hotmail"/>
    <x v="1"/>
    <s v="Sim"/>
    <m/>
    <m/>
    <x v="2"/>
  </r>
  <r>
    <x v="45"/>
    <x v="0"/>
    <s v="Valagro"/>
    <x v="2"/>
    <s v="Sim"/>
    <m/>
    <m/>
    <x v="2"/>
  </r>
  <r>
    <x v="172"/>
    <x v="1"/>
    <s v="Gmail"/>
    <x v="0"/>
    <s v="Sim"/>
    <m/>
    <m/>
    <x v="2"/>
  </r>
  <r>
    <x v="173"/>
    <x v="0"/>
    <s v="Gmail"/>
    <x v="0"/>
    <s v="Sim"/>
    <m/>
    <m/>
    <x v="2"/>
  </r>
  <r>
    <x v="31"/>
    <x v="0"/>
    <m/>
    <x v="4"/>
    <m/>
    <m/>
    <m/>
    <x v="2"/>
  </r>
  <r>
    <x v="106"/>
    <x v="0"/>
    <s v="Gmail"/>
    <x v="0"/>
    <s v="Sim"/>
    <m/>
    <m/>
    <x v="2"/>
  </r>
  <r>
    <x v="174"/>
    <x v="0"/>
    <s v="Gmail"/>
    <x v="0"/>
    <s v="Sim"/>
    <s v="Sim"/>
    <m/>
    <x v="2"/>
  </r>
  <r>
    <x v="45"/>
    <x v="0"/>
    <m/>
    <x v="4"/>
    <m/>
    <m/>
    <m/>
    <x v="2"/>
  </r>
  <r>
    <x v="175"/>
    <x v="1"/>
    <s v="Gmail"/>
    <x v="0"/>
    <s v="Sim"/>
    <m/>
    <m/>
    <x v="2"/>
  </r>
  <r>
    <x v="176"/>
    <x v="0"/>
    <s v="Hotmail"/>
    <x v="1"/>
    <s v="Sim"/>
    <m/>
    <m/>
    <x v="2"/>
  </r>
  <r>
    <x v="112"/>
    <x v="1"/>
    <s v="Hotmail"/>
    <x v="1"/>
    <s v="Sim"/>
    <m/>
    <m/>
    <x v="2"/>
  </r>
  <r>
    <x v="177"/>
    <x v="0"/>
    <s v="Hotmail"/>
    <x v="1"/>
    <s v="Sim"/>
    <m/>
    <m/>
    <x v="2"/>
  </r>
  <r>
    <x v="178"/>
    <x v="0"/>
    <s v="Yahoo"/>
    <x v="3"/>
    <s v="Sim"/>
    <m/>
    <m/>
    <x v="2"/>
  </r>
  <r>
    <x v="61"/>
    <x v="0"/>
    <s v="Outlook"/>
    <x v="8"/>
    <s v="Sim"/>
    <m/>
    <m/>
    <x v="2"/>
  </r>
  <r>
    <x v="179"/>
    <x v="0"/>
    <s v="Gmail"/>
    <x v="0"/>
    <s v="Sim"/>
    <m/>
    <m/>
    <x v="2"/>
  </r>
  <r>
    <x v="154"/>
    <x v="0"/>
    <s v="Outlook"/>
    <x v="8"/>
    <s v="Sim"/>
    <s v="Sim"/>
    <m/>
    <x v="2"/>
  </r>
  <r>
    <x v="50"/>
    <x v="1"/>
    <s v="Hotmail"/>
    <x v="1"/>
    <s v="Sim"/>
    <m/>
    <m/>
    <x v="2"/>
  </r>
  <r>
    <x v="180"/>
    <x v="0"/>
    <s v="Gmail"/>
    <x v="0"/>
    <s v="Sim"/>
    <m/>
    <m/>
    <x v="2"/>
  </r>
  <r>
    <x v="181"/>
    <x v="0"/>
    <s v="Outlook"/>
    <x v="8"/>
    <s v="Sim"/>
    <m/>
    <m/>
    <x v="2"/>
  </r>
  <r>
    <x v="182"/>
    <x v="1"/>
    <s v="Gmail"/>
    <x v="0"/>
    <s v="Sim"/>
    <m/>
    <m/>
    <x v="2"/>
  </r>
  <r>
    <x v="37"/>
    <x v="0"/>
    <s v="Gmail"/>
    <x v="0"/>
    <s v="Sim"/>
    <m/>
    <m/>
    <x v="2"/>
  </r>
  <r>
    <x v="183"/>
    <x v="0"/>
    <s v="Yahoo"/>
    <x v="3"/>
    <s v="Sim"/>
    <m/>
    <m/>
    <x v="2"/>
  </r>
  <r>
    <x v="184"/>
    <x v="1"/>
    <s v="Hotmail"/>
    <x v="1"/>
    <s v="Sim"/>
    <m/>
    <m/>
    <x v="2"/>
  </r>
  <r>
    <x v="185"/>
    <x v="1"/>
    <s v="Gmail"/>
    <x v="0"/>
    <s v="Sim"/>
    <m/>
    <m/>
    <x v="2"/>
  </r>
  <r>
    <x v="7"/>
    <x v="0"/>
    <s v="Yahoo"/>
    <x v="3"/>
    <s v="Sim"/>
    <m/>
    <m/>
    <x v="2"/>
  </r>
  <r>
    <x v="5"/>
    <x v="0"/>
    <s v="Bemis"/>
    <x v="2"/>
    <s v="Sim"/>
    <s v="Sim"/>
    <m/>
    <x v="2"/>
  </r>
  <r>
    <x v="0"/>
    <x v="0"/>
    <s v="Gmail"/>
    <x v="0"/>
    <s v="Sim"/>
    <m/>
    <m/>
    <x v="2"/>
  </r>
  <r>
    <x v="186"/>
    <x v="1"/>
    <s v="Yahoo"/>
    <x v="3"/>
    <s v="Sim"/>
    <m/>
    <m/>
    <x v="2"/>
  </r>
  <r>
    <x v="177"/>
    <x v="0"/>
    <s v="Pwc"/>
    <x v="2"/>
    <s v="Sim"/>
    <m/>
    <m/>
    <x v="2"/>
  </r>
  <r>
    <x v="187"/>
    <x v="1"/>
    <s v="Gmail"/>
    <x v="0"/>
    <s v="Sim"/>
    <m/>
    <m/>
    <x v="2"/>
  </r>
  <r>
    <x v="188"/>
    <x v="0"/>
    <m/>
    <x v="4"/>
    <m/>
    <m/>
    <m/>
    <x v="2"/>
  </r>
  <r>
    <x v="45"/>
    <x v="0"/>
    <m/>
    <x v="4"/>
    <m/>
    <m/>
    <m/>
    <x v="2"/>
  </r>
  <r>
    <x v="17"/>
    <x v="0"/>
    <s v="Gmail"/>
    <x v="0"/>
    <s v="Sim"/>
    <m/>
    <m/>
    <x v="2"/>
  </r>
  <r>
    <x v="189"/>
    <x v="0"/>
    <m/>
    <x v="4"/>
    <m/>
    <m/>
    <m/>
    <x v="2"/>
  </r>
  <r>
    <x v="7"/>
    <x v="0"/>
    <s v="Hotmail"/>
    <x v="1"/>
    <s v="Sim"/>
    <m/>
    <m/>
    <x v="2"/>
  </r>
  <r>
    <x v="190"/>
    <x v="1"/>
    <s v="Gmail"/>
    <x v="0"/>
    <s v="Sim"/>
    <m/>
    <m/>
    <x v="2"/>
  </r>
  <r>
    <x v="49"/>
    <x v="0"/>
    <s v="Gmail"/>
    <x v="0"/>
    <s v="Sim"/>
    <m/>
    <m/>
    <x v="2"/>
  </r>
  <r>
    <x v="86"/>
    <x v="0"/>
    <s v="iCloud"/>
    <x v="6"/>
    <s v="Sim"/>
    <s v="Sim"/>
    <m/>
    <x v="2"/>
  </r>
  <r>
    <x v="45"/>
    <x v="0"/>
    <s v="Gmail"/>
    <x v="0"/>
    <s v="Sim"/>
    <m/>
    <m/>
    <x v="2"/>
  </r>
  <r>
    <x v="191"/>
    <x v="0"/>
    <s v="Hotmail"/>
    <x v="1"/>
    <s v="Sim"/>
    <m/>
    <m/>
    <x v="2"/>
  </r>
  <r>
    <x v="152"/>
    <x v="0"/>
    <s v="Mais HM"/>
    <x v="2"/>
    <s v="Sim"/>
    <m/>
    <m/>
    <x v="2"/>
  </r>
  <r>
    <x v="192"/>
    <x v="0"/>
    <s v="Gmail"/>
    <x v="0"/>
    <s v="Sim"/>
    <m/>
    <m/>
    <x v="2"/>
  </r>
  <r>
    <x v="45"/>
    <x v="0"/>
    <m/>
    <x v="4"/>
    <m/>
    <m/>
    <m/>
    <x v="2"/>
  </r>
  <r>
    <x v="10"/>
    <x v="1"/>
    <s v="Gmail"/>
    <x v="0"/>
    <s v="Sim"/>
    <s v="Sim"/>
    <m/>
    <x v="2"/>
  </r>
  <r>
    <x v="47"/>
    <x v="0"/>
    <s v="Gmail"/>
    <x v="0"/>
    <s v="Sim"/>
    <m/>
    <m/>
    <x v="2"/>
  </r>
  <r>
    <x v="193"/>
    <x v="0"/>
    <s v="Outlook"/>
    <x v="8"/>
    <s v="Sim"/>
    <m/>
    <m/>
    <x v="2"/>
  </r>
  <r>
    <x v="194"/>
    <x v="0"/>
    <s v="Gmail"/>
    <x v="0"/>
    <s v="Sim"/>
    <m/>
    <m/>
    <x v="2"/>
  </r>
  <r>
    <x v="194"/>
    <x v="0"/>
    <m/>
    <x v="4"/>
    <m/>
    <m/>
    <m/>
    <x v="2"/>
  </r>
  <r>
    <x v="195"/>
    <x v="1"/>
    <m/>
    <x v="4"/>
    <m/>
    <m/>
    <m/>
    <x v="2"/>
  </r>
  <r>
    <x v="20"/>
    <x v="1"/>
    <s v="Gmail"/>
    <x v="0"/>
    <s v="Sim"/>
    <m/>
    <m/>
    <x v="2"/>
  </r>
  <r>
    <x v="152"/>
    <x v="0"/>
    <s v="Gmail"/>
    <x v="0"/>
    <s v="Sim"/>
    <m/>
    <m/>
    <x v="2"/>
  </r>
  <r>
    <x v="68"/>
    <x v="0"/>
    <s v="Hotmail"/>
    <x v="1"/>
    <s v="Sim"/>
    <m/>
    <m/>
    <x v="2"/>
  </r>
  <r>
    <x v="54"/>
    <x v="0"/>
    <s v="Outlook"/>
    <x v="8"/>
    <s v="Sim"/>
    <m/>
    <m/>
    <x v="2"/>
  </r>
  <r>
    <x v="52"/>
    <x v="0"/>
    <s v="Bayer"/>
    <x v="2"/>
    <s v="Sim"/>
    <m/>
    <m/>
    <x v="2"/>
  </r>
  <r>
    <x v="196"/>
    <x v="0"/>
    <s v="Gmail"/>
    <x v="0"/>
    <s v="Sim"/>
    <m/>
    <m/>
    <x v="2"/>
  </r>
  <r>
    <x v="197"/>
    <x v="1"/>
    <s v="Gmail"/>
    <x v="0"/>
    <s v="Sim"/>
    <m/>
    <m/>
    <x v="2"/>
  </r>
  <r>
    <x v="198"/>
    <x v="0"/>
    <s v="Gmail"/>
    <x v="0"/>
    <s v="Sim"/>
    <m/>
    <m/>
    <x v="2"/>
  </r>
  <r>
    <x v="28"/>
    <x v="1"/>
    <s v="Gmail"/>
    <x v="0"/>
    <s v="Sim"/>
    <m/>
    <m/>
    <x v="2"/>
  </r>
  <r>
    <x v="199"/>
    <x v="1"/>
    <s v="Gmail"/>
    <x v="0"/>
    <s v="Sim"/>
    <m/>
    <m/>
    <x v="2"/>
  </r>
  <r>
    <x v="200"/>
    <x v="1"/>
    <s v="Gmail"/>
    <x v="0"/>
    <s v="Sim"/>
    <s v="Sim"/>
    <m/>
    <x v="2"/>
  </r>
  <r>
    <x v="150"/>
    <x v="1"/>
    <s v="Outlook"/>
    <x v="8"/>
    <s v="Sim"/>
    <m/>
    <m/>
    <x v="2"/>
  </r>
  <r>
    <x v="201"/>
    <x v="0"/>
    <s v="Outlook"/>
    <x v="8"/>
    <s v="Sim"/>
    <m/>
    <m/>
    <x v="2"/>
  </r>
  <r>
    <x v="112"/>
    <x v="1"/>
    <s v="Hotmail"/>
    <x v="1"/>
    <s v="Sim"/>
    <m/>
    <m/>
    <x v="2"/>
  </r>
  <r>
    <x v="32"/>
    <x v="0"/>
    <s v="Yahoo"/>
    <x v="3"/>
    <s v="Sim"/>
    <m/>
    <m/>
    <x v="2"/>
  </r>
  <r>
    <x v="61"/>
    <x v="0"/>
    <s v="Gmail"/>
    <x v="0"/>
    <s v="Sim"/>
    <m/>
    <m/>
    <x v="2"/>
  </r>
  <r>
    <x v="202"/>
    <x v="1"/>
    <s v="Hotmail"/>
    <x v="1"/>
    <s v="Sim"/>
    <m/>
    <m/>
    <x v="2"/>
  </r>
  <r>
    <x v="62"/>
    <x v="0"/>
    <s v="Hotmail"/>
    <x v="1"/>
    <s v="Sim"/>
    <m/>
    <m/>
    <x v="2"/>
  </r>
  <r>
    <x v="203"/>
    <x v="0"/>
    <s v="MBA"/>
    <x v="2"/>
    <s v="Sim"/>
    <m/>
    <m/>
    <x v="2"/>
  </r>
  <r>
    <x v="204"/>
    <x v="1"/>
    <s v="Terra"/>
    <x v="5"/>
    <s v="Sim"/>
    <m/>
    <m/>
    <x v="2"/>
  </r>
  <r>
    <x v="205"/>
    <x v="1"/>
    <s v="Gmail"/>
    <x v="0"/>
    <s v="Sim"/>
    <m/>
    <m/>
    <x v="2"/>
  </r>
  <r>
    <x v="45"/>
    <x v="0"/>
    <m/>
    <x v="4"/>
    <m/>
    <m/>
    <m/>
    <x v="2"/>
  </r>
  <r>
    <x v="206"/>
    <x v="0"/>
    <s v="Live"/>
    <x v="5"/>
    <s v="Sim"/>
    <m/>
    <m/>
    <x v="2"/>
  </r>
  <r>
    <x v="152"/>
    <x v="0"/>
    <s v="Gmail"/>
    <x v="0"/>
    <s v="Sim"/>
    <m/>
    <m/>
    <x v="2"/>
  </r>
  <r>
    <x v="207"/>
    <x v="0"/>
    <s v="Hotmail"/>
    <x v="1"/>
    <s v="Sim"/>
    <m/>
    <m/>
    <x v="2"/>
  </r>
  <r>
    <x v="86"/>
    <x v="0"/>
    <s v="Hotmail"/>
    <x v="1"/>
    <s v="Sim"/>
    <m/>
    <m/>
    <x v="2"/>
  </r>
  <r>
    <x v="180"/>
    <x v="0"/>
    <s v="Gmail"/>
    <x v="0"/>
    <s v="Sim"/>
    <m/>
    <m/>
    <x v="2"/>
  </r>
  <r>
    <x v="208"/>
    <x v="0"/>
    <s v="Yahoo"/>
    <x v="3"/>
    <s v="Sim"/>
    <m/>
    <m/>
    <x v="2"/>
  </r>
  <r>
    <x v="209"/>
    <x v="0"/>
    <s v="Hotmail"/>
    <x v="1"/>
    <s v="Sim"/>
    <m/>
    <m/>
    <x v="2"/>
  </r>
  <r>
    <x v="210"/>
    <x v="1"/>
    <s v="Yahoo"/>
    <x v="3"/>
    <s v="Sim"/>
    <m/>
    <m/>
    <x v="2"/>
  </r>
  <r>
    <x v="211"/>
    <x v="0"/>
    <s v="Hotmail"/>
    <x v="1"/>
    <s v="Sim"/>
    <m/>
    <m/>
    <x v="2"/>
  </r>
  <r>
    <x v="212"/>
    <x v="0"/>
    <s v="Gmail"/>
    <x v="0"/>
    <s v="Sim"/>
    <m/>
    <m/>
    <x v="2"/>
  </r>
  <r>
    <x v="45"/>
    <x v="0"/>
    <m/>
    <x v="4"/>
    <m/>
    <m/>
    <m/>
    <x v="3"/>
  </r>
  <r>
    <x v="0"/>
    <x v="0"/>
    <s v="Gmail"/>
    <x v="0"/>
    <s v="Sim"/>
    <m/>
    <m/>
    <x v="3"/>
  </r>
  <r>
    <x v="86"/>
    <x v="0"/>
    <m/>
    <x v="4"/>
    <m/>
    <m/>
    <m/>
    <x v="3"/>
  </r>
  <r>
    <x v="18"/>
    <x v="0"/>
    <s v="Gmail"/>
    <x v="0"/>
    <s v="Sim"/>
    <m/>
    <m/>
    <x v="3"/>
  </r>
  <r>
    <x v="47"/>
    <x v="0"/>
    <s v="Gmail"/>
    <x v="0"/>
    <s v="Sim"/>
    <m/>
    <m/>
    <x v="3"/>
  </r>
  <r>
    <x v="213"/>
    <x v="1"/>
    <s v="Hotmail"/>
    <x v="1"/>
    <s v="Sim"/>
    <m/>
    <m/>
    <x v="3"/>
  </r>
  <r>
    <x v="214"/>
    <x v="0"/>
    <s v="Cargo Blue"/>
    <x v="2"/>
    <s v="Sim"/>
    <m/>
    <m/>
    <x v="3"/>
  </r>
  <r>
    <x v="215"/>
    <x v="1"/>
    <s v="Hotmail"/>
    <x v="1"/>
    <s v="Sim"/>
    <m/>
    <m/>
    <x v="3"/>
  </r>
  <r>
    <x v="216"/>
    <x v="1"/>
    <s v="Hotmail"/>
    <x v="1"/>
    <s v="Sim"/>
    <s v="Sim"/>
    <m/>
    <x v="3"/>
  </r>
  <r>
    <x v="112"/>
    <x v="1"/>
    <s v="Gmail"/>
    <x v="0"/>
    <s v="Sim"/>
    <s v="Sim"/>
    <m/>
    <x v="3"/>
  </r>
  <r>
    <x v="217"/>
    <x v="1"/>
    <s v="Yahoo"/>
    <x v="3"/>
    <s v="Sim"/>
    <s v="Sim"/>
    <m/>
    <x v="3"/>
  </r>
  <r>
    <x v="218"/>
    <x v="0"/>
    <s v="Yahoo"/>
    <x v="3"/>
    <s v="Sim"/>
    <m/>
    <m/>
    <x v="3"/>
  </r>
  <r>
    <x v="45"/>
    <x v="0"/>
    <m/>
    <x v="4"/>
    <m/>
    <m/>
    <m/>
    <x v="3"/>
  </r>
  <r>
    <x v="219"/>
    <x v="0"/>
    <s v="Yahoo"/>
    <x v="3"/>
    <s v="Sim"/>
    <m/>
    <m/>
    <x v="3"/>
  </r>
  <r>
    <x v="47"/>
    <x v="0"/>
    <s v="Live"/>
    <x v="5"/>
    <s v="Sim"/>
    <m/>
    <m/>
    <x v="3"/>
  </r>
  <r>
    <x v="162"/>
    <x v="0"/>
    <s v="Gmail"/>
    <x v="0"/>
    <s v="Sim"/>
    <m/>
    <m/>
    <x v="3"/>
  </r>
  <r>
    <x v="131"/>
    <x v="0"/>
    <s v="Gmail"/>
    <x v="0"/>
    <s v="Sim"/>
    <s v="Sim"/>
    <m/>
    <x v="3"/>
  </r>
  <r>
    <x v="220"/>
    <x v="1"/>
    <s v="Gmail"/>
    <x v="0"/>
    <s v="Sim"/>
    <s v="Sim"/>
    <m/>
    <x v="3"/>
  </r>
  <r>
    <x v="221"/>
    <x v="1"/>
    <s v="Hotmail"/>
    <x v="1"/>
    <s v="Sim"/>
    <m/>
    <m/>
    <x v="3"/>
  </r>
  <r>
    <x v="222"/>
    <x v="1"/>
    <s v="Gmail"/>
    <x v="0"/>
    <s v="Sim"/>
    <s v="Sim"/>
    <m/>
    <x v="3"/>
  </r>
  <r>
    <x v="223"/>
    <x v="1"/>
    <s v="Gmail"/>
    <x v="0"/>
    <s v="Sim"/>
    <m/>
    <m/>
    <x v="3"/>
  </r>
  <r>
    <x v="224"/>
    <x v="1"/>
    <s v="Hotmail"/>
    <x v="1"/>
    <s v="Sim"/>
    <m/>
    <m/>
    <x v="3"/>
  </r>
  <r>
    <x v="225"/>
    <x v="0"/>
    <s v="Gmail"/>
    <x v="0"/>
    <s v="Sim"/>
    <m/>
    <m/>
    <x v="3"/>
  </r>
  <r>
    <x v="17"/>
    <x v="0"/>
    <s v="Gmail"/>
    <x v="0"/>
    <s v="Sim"/>
    <m/>
    <m/>
    <x v="3"/>
  </r>
  <r>
    <x v="226"/>
    <x v="0"/>
    <s v="Outlook"/>
    <x v="8"/>
    <s v="Sim"/>
    <m/>
    <m/>
    <x v="3"/>
  </r>
  <r>
    <x v="21"/>
    <x v="0"/>
    <s v="Outlook"/>
    <x v="8"/>
    <s v="Sim"/>
    <m/>
    <m/>
    <x v="3"/>
  </r>
  <r>
    <x v="18"/>
    <x v="0"/>
    <s v="Hotmail"/>
    <x v="1"/>
    <s v="Sim"/>
    <m/>
    <m/>
    <x v="3"/>
  </r>
  <r>
    <x v="227"/>
    <x v="0"/>
    <s v="Yahoo"/>
    <x v="3"/>
    <s v="Sim"/>
    <m/>
    <m/>
    <x v="3"/>
  </r>
  <r>
    <x v="64"/>
    <x v="0"/>
    <s v="Gmail"/>
    <x v="0"/>
    <s v="Sim"/>
    <m/>
    <m/>
    <x v="3"/>
  </r>
  <r>
    <x v="228"/>
    <x v="0"/>
    <s v="Gmail"/>
    <x v="0"/>
    <s v="Sim"/>
    <m/>
    <m/>
    <x v="4"/>
  </r>
  <r>
    <x v="36"/>
    <x v="1"/>
    <s v="Hotmail"/>
    <x v="1"/>
    <s v="Sim"/>
    <m/>
    <m/>
    <x v="4"/>
  </r>
  <r>
    <x v="229"/>
    <x v="0"/>
    <s v="Gmail"/>
    <x v="0"/>
    <s v="Sim"/>
    <m/>
    <m/>
    <x v="4"/>
  </r>
  <r>
    <x v="230"/>
    <x v="0"/>
    <s v="Gmail"/>
    <x v="0"/>
    <s v="Sim"/>
    <m/>
    <m/>
    <x v="4"/>
  </r>
  <r>
    <x v="152"/>
    <x v="0"/>
    <s v="Gmail"/>
    <x v="0"/>
    <s v="Sim"/>
    <m/>
    <m/>
    <x v="4"/>
  </r>
  <r>
    <x v="231"/>
    <x v="0"/>
    <s v="Gmail"/>
    <x v="0"/>
    <s v="Sim"/>
    <m/>
    <m/>
    <x v="4"/>
  </r>
  <r>
    <x v="232"/>
    <x v="0"/>
    <s v="Yahoo"/>
    <x v="3"/>
    <s v="Sim"/>
    <s v="Sim"/>
    <m/>
    <x v="4"/>
  </r>
  <r>
    <x v="82"/>
    <x v="0"/>
    <s v="Hotmail"/>
    <x v="1"/>
    <s v="Sim"/>
    <s v="Sim"/>
    <m/>
    <x v="4"/>
  </r>
  <r>
    <x v="233"/>
    <x v="0"/>
    <s v="Hotmail"/>
    <x v="1"/>
    <s v="Sim"/>
    <s v="Sim"/>
    <s v="Sim"/>
    <x v="4"/>
  </r>
  <r>
    <x v="10"/>
    <x v="1"/>
    <s v="Outlook"/>
    <x v="8"/>
    <s v="Sim"/>
    <m/>
    <m/>
    <x v="4"/>
  </r>
  <r>
    <x v="234"/>
    <x v="0"/>
    <s v="Gmail"/>
    <x v="0"/>
    <s v="Sim"/>
    <m/>
    <m/>
    <x v="4"/>
  </r>
  <r>
    <x v="60"/>
    <x v="0"/>
    <s v="Bol"/>
    <x v="5"/>
    <s v="Sim"/>
    <m/>
    <m/>
    <x v="4"/>
  </r>
  <r>
    <x v="56"/>
    <x v="0"/>
    <s v="Yahoo"/>
    <x v="3"/>
    <s v="Sim"/>
    <m/>
    <m/>
    <x v="4"/>
  </r>
  <r>
    <x v="17"/>
    <x v="0"/>
    <s v="Gmail"/>
    <x v="0"/>
    <s v="Sim"/>
    <m/>
    <m/>
    <x v="4"/>
  </r>
  <r>
    <x v="235"/>
    <x v="1"/>
    <s v="Gmail"/>
    <x v="0"/>
    <s v="Sim"/>
    <m/>
    <m/>
    <x v="4"/>
  </r>
  <r>
    <x v="236"/>
    <x v="0"/>
    <s v="Gmail"/>
    <x v="0"/>
    <s v="Sim"/>
    <m/>
    <m/>
    <x v="4"/>
  </r>
  <r>
    <x v="182"/>
    <x v="1"/>
    <s v="Gmail"/>
    <x v="0"/>
    <s v="Sim"/>
    <m/>
    <m/>
    <x v="4"/>
  </r>
  <r>
    <x v="237"/>
    <x v="0"/>
    <s v="Gmail"/>
    <x v="0"/>
    <s v="Sim"/>
    <m/>
    <m/>
    <x v="4"/>
  </r>
  <r>
    <x v="238"/>
    <x v="0"/>
    <s v="Gmail"/>
    <x v="0"/>
    <s v="Sim"/>
    <m/>
    <m/>
    <x v="4"/>
  </r>
  <r>
    <x v="239"/>
    <x v="0"/>
    <s v="Planet Blue"/>
    <x v="2"/>
    <s v="Sim"/>
    <m/>
    <s v="Sim"/>
    <x v="4"/>
  </r>
  <r>
    <x v="240"/>
    <x v="0"/>
    <s v="Gmail"/>
    <x v="0"/>
    <s v="Sim"/>
    <s v="Sim"/>
    <m/>
    <x v="4"/>
  </r>
  <r>
    <x v="177"/>
    <x v="0"/>
    <s v="Grupo Porfirio"/>
    <x v="2"/>
    <s v="Sim"/>
    <m/>
    <m/>
    <x v="4"/>
  </r>
  <r>
    <x v="45"/>
    <x v="0"/>
    <m/>
    <x v="4"/>
    <m/>
    <m/>
    <m/>
    <x v="4"/>
  </r>
  <r>
    <x v="17"/>
    <x v="0"/>
    <s v="Outlook"/>
    <x v="8"/>
    <s v="Sim"/>
    <m/>
    <m/>
    <x v="4"/>
  </r>
  <r>
    <x v="18"/>
    <x v="0"/>
    <s v="Hotmail"/>
    <x v="1"/>
    <s v="Sim"/>
    <m/>
    <m/>
    <x v="4"/>
  </r>
  <r>
    <x v="241"/>
    <x v="0"/>
    <s v="Gmail"/>
    <x v="0"/>
    <s v="Sim"/>
    <m/>
    <m/>
    <x v="4"/>
  </r>
  <r>
    <x v="177"/>
    <x v="0"/>
    <s v="CCAB Agro"/>
    <x v="2"/>
    <s v="Sim"/>
    <m/>
    <m/>
    <x v="4"/>
  </r>
  <r>
    <x v="152"/>
    <x v="0"/>
    <s v="Hotmail"/>
    <x v="1"/>
    <s v="Sim"/>
    <m/>
    <m/>
    <x v="4"/>
  </r>
  <r>
    <x v="242"/>
    <x v="0"/>
    <s v="Hotmail"/>
    <x v="1"/>
    <s v="Sim"/>
    <s v="Sim"/>
    <m/>
    <x v="4"/>
  </r>
  <r>
    <x v="131"/>
    <x v="0"/>
    <s v="Gmail"/>
    <x v="0"/>
    <s v="Sim"/>
    <s v="Sim"/>
    <m/>
    <x v="4"/>
  </r>
  <r>
    <x v="149"/>
    <x v="0"/>
    <s v="Gmail"/>
    <x v="0"/>
    <s v="Sim"/>
    <m/>
    <m/>
    <x v="4"/>
  </r>
  <r>
    <x v="243"/>
    <x v="0"/>
    <s v="Gmail"/>
    <x v="0"/>
    <s v="Sim"/>
    <m/>
    <m/>
    <x v="4"/>
  </r>
  <r>
    <x v="244"/>
    <x v="1"/>
    <s v="Gmail"/>
    <x v="0"/>
    <s v="Sim"/>
    <m/>
    <m/>
    <x v="4"/>
  </r>
  <r>
    <x v="245"/>
    <x v="0"/>
    <s v="Hotmail"/>
    <x v="1"/>
    <s v="Sim"/>
    <m/>
    <m/>
    <x v="4"/>
  </r>
  <r>
    <x v="246"/>
    <x v="0"/>
    <s v="Gmail"/>
    <x v="0"/>
    <s v="Sim"/>
    <m/>
    <m/>
    <x v="5"/>
  </r>
  <r>
    <x v="247"/>
    <x v="0"/>
    <s v="Hotmail"/>
    <x v="1"/>
    <s v="Sim"/>
    <m/>
    <m/>
    <x v="5"/>
  </r>
  <r>
    <x v="248"/>
    <x v="0"/>
    <s v="Gmail"/>
    <x v="0"/>
    <s v="Sim"/>
    <s v="Sim"/>
    <m/>
    <x v="5"/>
  </r>
  <r>
    <x v="81"/>
    <x v="0"/>
    <s v="Hikari"/>
    <x v="2"/>
    <s v="Sim"/>
    <s v="Sim"/>
    <m/>
    <x v="5"/>
  </r>
  <r>
    <x v="154"/>
    <x v="0"/>
    <s v="Hotmail"/>
    <x v="1"/>
    <s v="Sim"/>
    <m/>
    <m/>
    <x v="5"/>
  </r>
  <r>
    <x v="18"/>
    <x v="0"/>
    <s v="Gmail"/>
    <x v="0"/>
    <s v="Sim"/>
    <m/>
    <m/>
    <x v="5"/>
  </r>
  <r>
    <x v="249"/>
    <x v="0"/>
    <s v="Gmail"/>
    <x v="0"/>
    <s v="Sim"/>
    <m/>
    <m/>
    <x v="5"/>
  </r>
  <r>
    <x v="136"/>
    <x v="0"/>
    <s v="Gmail"/>
    <x v="0"/>
    <s v="Sim"/>
    <m/>
    <m/>
    <x v="5"/>
  </r>
  <r>
    <x v="227"/>
    <x v="0"/>
    <s v="Gmail"/>
    <x v="0"/>
    <s v="Sim"/>
    <m/>
    <m/>
    <x v="5"/>
  </r>
  <r>
    <x v="250"/>
    <x v="1"/>
    <s v="Gmail"/>
    <x v="0"/>
    <s v="Sim"/>
    <m/>
    <m/>
    <x v="5"/>
  </r>
  <r>
    <x v="48"/>
    <x v="1"/>
    <s v="Gmail"/>
    <x v="0"/>
    <s v="Sim"/>
    <m/>
    <m/>
    <x v="5"/>
  </r>
  <r>
    <x v="148"/>
    <x v="0"/>
    <s v="Gmail"/>
    <x v="0"/>
    <s v="Sim"/>
    <m/>
    <m/>
    <x v="5"/>
  </r>
  <r>
    <x v="68"/>
    <x v="0"/>
    <s v="Gmail"/>
    <x v="0"/>
    <s v="Sim"/>
    <m/>
    <m/>
    <x v="5"/>
  </r>
  <r>
    <x v="195"/>
    <x v="1"/>
    <s v="Hotmail"/>
    <x v="1"/>
    <s v="Sim"/>
    <m/>
    <m/>
    <x v="5"/>
  </r>
  <r>
    <x v="251"/>
    <x v="0"/>
    <s v="Gmail"/>
    <x v="0"/>
    <s v="Sim"/>
    <m/>
    <m/>
    <x v="5"/>
  </r>
  <r>
    <x v="49"/>
    <x v="0"/>
    <s v="Yahoo"/>
    <x v="3"/>
    <s v="Sim"/>
    <m/>
    <m/>
    <x v="5"/>
  </r>
  <r>
    <x v="252"/>
    <x v="1"/>
    <s v="Hotmail"/>
    <x v="1"/>
    <s v="Sim"/>
    <m/>
    <m/>
    <x v="6"/>
  </r>
  <r>
    <x v="45"/>
    <x v="0"/>
    <m/>
    <x v="4"/>
    <m/>
    <m/>
    <m/>
    <x v="6"/>
  </r>
  <r>
    <x v="253"/>
    <x v="0"/>
    <s v="Gmail"/>
    <x v="0"/>
    <s v="Sim"/>
    <m/>
    <m/>
    <x v="6"/>
  </r>
  <r>
    <x v="254"/>
    <x v="1"/>
    <s v="IPMMI"/>
    <x v="2"/>
    <s v="Sim"/>
    <m/>
    <m/>
    <x v="6"/>
  </r>
  <r>
    <x v="255"/>
    <x v="1"/>
    <s v="Hotmail"/>
    <x v="1"/>
    <s v="Sim"/>
    <m/>
    <m/>
    <x v="6"/>
  </r>
  <r>
    <x v="256"/>
    <x v="0"/>
    <m/>
    <x v="4"/>
    <m/>
    <m/>
    <m/>
    <x v="6"/>
  </r>
  <r>
    <x v="45"/>
    <x v="0"/>
    <m/>
    <x v="4"/>
    <m/>
    <m/>
    <m/>
    <x v="7"/>
  </r>
  <r>
    <x v="256"/>
    <x v="0"/>
    <s v="DGPS"/>
    <x v="2"/>
    <s v="Sim"/>
    <m/>
    <m/>
    <x v="7"/>
  </r>
  <r>
    <x v="257"/>
    <x v="0"/>
    <m/>
    <x v="4"/>
    <m/>
    <m/>
    <m/>
    <x v="8"/>
  </r>
  <r>
    <x v="45"/>
    <x v="0"/>
    <m/>
    <x v="4"/>
    <m/>
    <m/>
    <m/>
    <x v="9"/>
  </r>
  <r>
    <x v="257"/>
    <x v="0"/>
    <s v="Marknet"/>
    <x v="2"/>
    <s v="Sim"/>
    <m/>
    <m/>
    <x v="9"/>
  </r>
  <r>
    <x v="258"/>
    <x v="1"/>
    <s v="Hotmail"/>
    <x v="1"/>
    <s v="Sim"/>
    <m/>
    <m/>
    <x v="6"/>
  </r>
  <r>
    <x v="259"/>
    <x v="0"/>
    <s v="Hotmail"/>
    <x v="1"/>
    <s v="Sim"/>
    <s v="Sim"/>
    <m/>
    <x v="6"/>
  </r>
  <r>
    <x v="260"/>
    <x v="0"/>
    <s v="Elopar"/>
    <x v="2"/>
    <s v="Sim"/>
    <m/>
    <m/>
    <x v="6"/>
  </r>
  <r>
    <x v="261"/>
    <x v="1"/>
    <s v="Yahoo"/>
    <x v="3"/>
    <s v="Sim"/>
    <m/>
    <m/>
    <x v="6"/>
  </r>
  <r>
    <x v="262"/>
    <x v="0"/>
    <s v="Hotmail"/>
    <x v="1"/>
    <s v="Sim"/>
    <m/>
    <m/>
    <x v="6"/>
  </r>
  <r>
    <x v="263"/>
    <x v="0"/>
    <s v="Yahoo"/>
    <x v="3"/>
    <s v="Sim"/>
    <m/>
    <m/>
    <x v="7"/>
  </r>
  <r>
    <x v="264"/>
    <x v="0"/>
    <s v="Gmail"/>
    <x v="0"/>
    <s v="Sim"/>
    <m/>
    <m/>
    <x v="7"/>
  </r>
  <r>
    <x v="45"/>
    <x v="0"/>
    <m/>
    <x v="4"/>
    <m/>
    <m/>
    <m/>
    <x v="7"/>
  </r>
  <r>
    <x v="265"/>
    <x v="1"/>
    <s v="Hotmail"/>
    <x v="1"/>
    <s v="Sim"/>
    <m/>
    <m/>
    <x v="7"/>
  </r>
  <r>
    <x v="266"/>
    <x v="1"/>
    <s v="Hotmail"/>
    <x v="1"/>
    <s v="Sim"/>
    <m/>
    <m/>
    <x v="7"/>
  </r>
  <r>
    <x v="267"/>
    <x v="1"/>
    <s v="Gmail"/>
    <x v="0"/>
    <s v="Sim"/>
    <m/>
    <m/>
    <x v="7"/>
  </r>
  <r>
    <x v="268"/>
    <x v="0"/>
    <s v="Gmail"/>
    <x v="0"/>
    <s v="Sim"/>
    <s v="Sim"/>
    <m/>
    <x v="7"/>
  </r>
  <r>
    <x v="45"/>
    <x v="0"/>
    <m/>
    <x v="4"/>
    <m/>
    <m/>
    <m/>
    <x v="7"/>
  </r>
  <r>
    <x v="46"/>
    <x v="0"/>
    <s v="Hotmail"/>
    <x v="1"/>
    <s v="Sim"/>
    <m/>
    <m/>
    <x v="7"/>
  </r>
  <r>
    <x v="269"/>
    <x v="1"/>
    <s v="Usina Cerradão"/>
    <x v="2"/>
    <s v="Sim"/>
    <m/>
    <m/>
    <x v="7"/>
  </r>
  <r>
    <x v="180"/>
    <x v="0"/>
    <s v="Hotmail"/>
    <x v="1"/>
    <s v="Sim"/>
    <m/>
    <m/>
    <x v="7"/>
  </r>
  <r>
    <x v="270"/>
    <x v="0"/>
    <s v="Gmail"/>
    <x v="0"/>
    <s v="Sim"/>
    <m/>
    <m/>
    <x v="8"/>
  </r>
  <r>
    <x v="271"/>
    <x v="1"/>
    <s v="Msn"/>
    <x v="5"/>
    <s v="Sim"/>
    <m/>
    <m/>
    <x v="8"/>
  </r>
  <r>
    <x v="261"/>
    <x v="1"/>
    <s v="Gmail"/>
    <x v="0"/>
    <s v="Sim"/>
    <m/>
    <m/>
    <x v="8"/>
  </r>
  <r>
    <x v="107"/>
    <x v="0"/>
    <s v="Gmail"/>
    <x v="0"/>
    <s v="Sim"/>
    <m/>
    <m/>
    <x v="8"/>
  </r>
  <r>
    <x v="107"/>
    <x v="0"/>
    <s v="Hotmail"/>
    <x v="1"/>
    <s v="Sim"/>
    <m/>
    <m/>
    <x v="8"/>
  </r>
  <r>
    <x v="17"/>
    <x v="0"/>
    <s v="Hotmail"/>
    <x v="1"/>
    <s v="Sim"/>
    <m/>
    <m/>
    <x v="8"/>
  </r>
  <r>
    <x v="86"/>
    <x v="0"/>
    <s v="Yahoo"/>
    <x v="3"/>
    <s v="Sim"/>
    <m/>
    <m/>
    <x v="8"/>
  </r>
  <r>
    <x v="52"/>
    <x v="0"/>
    <s v="Gmail"/>
    <x v="0"/>
    <s v="Sim"/>
    <m/>
    <m/>
    <x v="8"/>
  </r>
  <r>
    <x v="267"/>
    <x v="1"/>
    <s v="Yahoo"/>
    <x v="3"/>
    <s v="Sim"/>
    <m/>
    <m/>
    <x v="8"/>
  </r>
  <r>
    <x v="272"/>
    <x v="0"/>
    <m/>
    <x v="4"/>
    <m/>
    <m/>
    <m/>
    <x v="8"/>
  </r>
  <r>
    <x v="79"/>
    <x v="1"/>
    <m/>
    <x v="4"/>
    <m/>
    <m/>
    <m/>
    <x v="8"/>
  </r>
  <r>
    <x v="74"/>
    <x v="1"/>
    <s v="Minami Agrícola"/>
    <x v="2"/>
    <s v="Sim"/>
    <m/>
    <m/>
    <x v="8"/>
  </r>
  <r>
    <x v="272"/>
    <x v="0"/>
    <s v="Gmail"/>
    <x v="0"/>
    <s v="Sim"/>
    <m/>
    <m/>
    <x v="8"/>
  </r>
  <r>
    <x v="8"/>
    <x v="0"/>
    <s v="Gmail"/>
    <x v="0"/>
    <s v="Sim"/>
    <s v="Sim"/>
    <m/>
    <x v="8"/>
  </r>
  <r>
    <x v="273"/>
    <x v="0"/>
    <s v="Gmail"/>
    <x v="0"/>
    <s v="Sim"/>
    <m/>
    <m/>
    <x v="9"/>
  </r>
  <r>
    <x v="130"/>
    <x v="0"/>
    <s v="Gmail"/>
    <x v="0"/>
    <s v="Sim"/>
    <m/>
    <m/>
    <x v="9"/>
  </r>
  <r>
    <x v="274"/>
    <x v="1"/>
    <s v="Hotmail"/>
    <x v="1"/>
    <s v="Sim"/>
    <m/>
    <m/>
    <x v="9"/>
  </r>
  <r>
    <x v="45"/>
    <x v="0"/>
    <m/>
    <x v="4"/>
    <m/>
    <m/>
    <m/>
    <x v="9"/>
  </r>
  <r>
    <x v="1"/>
    <x v="0"/>
    <s v="Gmail"/>
    <x v="0"/>
    <s v="Sim"/>
    <m/>
    <m/>
    <x v="9"/>
  </r>
  <r>
    <x v="62"/>
    <x v="0"/>
    <s v="Hotmail"/>
    <x v="1"/>
    <s v="Sim"/>
    <m/>
    <m/>
    <x v="9"/>
  </r>
  <r>
    <x v="275"/>
    <x v="0"/>
    <s v="Hotmail"/>
    <x v="1"/>
    <s v="Sim"/>
    <m/>
    <m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A8CA867-F8FF-4A74-B4D8-0C72D439E445}" name="tab_pedidoDiaHomem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 chartFormat="12">
  <location ref="H4:I15" firstHeaderRow="1" firstDataRow="1" firstDataCol="1" rowPageCount="1" colPageCount="1"/>
  <pivotFields count="8">
    <pivotField dataField="1" showAll="0"/>
    <pivotField axis="axisPage" multipleItemSelectionAllowed="1" showAll="0" sortType="descending">
      <items count="3">
        <item h="1" x="1"/>
        <item x="0"/>
        <item t="default"/>
      </items>
    </pivotField>
    <pivotField showAll="0"/>
    <pivotField showAll="0"/>
    <pivotField showAll="0"/>
    <pivotField showAll="0"/>
    <pivotField showAll="0"/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pageFields count="1">
    <pageField fld="1" hier="-1"/>
  </pageFields>
  <dataFields count="1">
    <dataField name="Contagem de Nome" fld="0" subtotal="count" baseField="0" baseItem="0"/>
  </dataFields>
  <chartFormats count="2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05C58C4-19F8-4EB8-AB70-A4CF8F5D8E23}" name="tab_nomeHomem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>
  <location ref="H20:I26" firstHeaderRow="1" firstDataRow="1" firstDataCol="1" rowPageCount="1" colPageCount="1"/>
  <pivotFields count="8">
    <pivotField axis="axisRow" dataField="1" showAll="0" measureFilter="1" sortType="descending">
      <items count="277">
        <item x="23"/>
        <item x="144"/>
        <item x="116"/>
        <item x="50"/>
        <item x="197"/>
        <item x="5"/>
        <item x="251"/>
        <item x="27"/>
        <item x="83"/>
        <item x="17"/>
        <item x="262"/>
        <item x="234"/>
        <item x="34"/>
        <item x="255"/>
        <item x="241"/>
        <item x="248"/>
        <item x="65"/>
        <item x="28"/>
        <item x="120"/>
        <item x="9"/>
        <item x="87"/>
        <item x="20"/>
        <item x="199"/>
        <item x="209"/>
        <item x="89"/>
        <item x="118"/>
        <item x="186"/>
        <item x="32"/>
        <item x="188"/>
        <item x="145"/>
        <item x="224"/>
        <item x="86"/>
        <item x="63"/>
        <item x="247"/>
        <item x="112"/>
        <item x="49"/>
        <item x="44"/>
        <item x="164"/>
        <item x="169"/>
        <item x="2"/>
        <item x="4"/>
        <item x="176"/>
        <item x="202"/>
        <item x="218"/>
        <item x="240"/>
        <item x="35"/>
        <item x="253"/>
        <item x="139"/>
        <item x="158"/>
        <item x="203"/>
        <item x="74"/>
        <item x="43"/>
        <item x="38"/>
        <item x="3"/>
        <item x="130"/>
        <item x="220"/>
        <item x="235"/>
        <item x="42"/>
        <item x="119"/>
        <item x="156"/>
        <item x="165"/>
        <item x="257"/>
        <item x="131"/>
        <item x="193"/>
        <item x="256"/>
        <item x="167"/>
        <item x="270"/>
        <item x="147"/>
        <item x="109"/>
        <item x="29"/>
        <item x="238"/>
        <item x="198"/>
        <item x="13"/>
        <item x="31"/>
        <item x="51"/>
        <item x="265"/>
        <item x="236"/>
        <item x="244"/>
        <item x="84"/>
        <item x="269"/>
        <item x="53"/>
        <item x="92"/>
        <item x="229"/>
        <item x="249"/>
        <item x="135"/>
        <item x="185"/>
        <item x="93"/>
        <item x="133"/>
        <item x="259"/>
        <item x="8"/>
        <item x="129"/>
        <item x="110"/>
        <item x="68"/>
        <item x="154"/>
        <item x="162"/>
        <item x="60"/>
        <item x="124"/>
        <item x="217"/>
        <item x="33"/>
        <item x="6"/>
        <item x="80"/>
        <item x="105"/>
        <item x="134"/>
        <item x="99"/>
        <item x="71"/>
        <item x="14"/>
        <item x="26"/>
        <item x="258"/>
        <item x="273"/>
        <item x="37"/>
        <item x="64"/>
        <item x="225"/>
        <item x="159"/>
        <item x="108"/>
        <item x="136"/>
        <item x="275"/>
        <item x="246"/>
        <item x="114"/>
        <item x="237"/>
        <item x="59"/>
        <item x="170"/>
        <item x="223"/>
        <item x="228"/>
        <item x="146"/>
        <item x="22"/>
        <item x="174"/>
        <item x="219"/>
        <item x="227"/>
        <item x="190"/>
        <item x="72"/>
        <item x="150"/>
        <item x="40"/>
        <item x="252"/>
        <item x="127"/>
        <item x="125"/>
        <item x="101"/>
        <item x="231"/>
        <item x="189"/>
        <item x="57"/>
        <item x="239"/>
        <item x="62"/>
        <item x="242"/>
        <item x="55"/>
        <item x="61"/>
        <item x="151"/>
        <item x="268"/>
        <item x="10"/>
        <item x="97"/>
        <item x="168"/>
        <item x="96"/>
        <item x="221"/>
        <item x="250"/>
        <item x="79"/>
        <item x="175"/>
        <item x="24"/>
        <item x="264"/>
        <item x="233"/>
        <item x="177"/>
        <item x="184"/>
        <item x="245"/>
        <item x="180"/>
        <item x="137"/>
        <item x="70"/>
        <item x="69"/>
        <item x="73"/>
        <item x="142"/>
        <item x="106"/>
        <item x="222"/>
        <item x="7"/>
        <item x="36"/>
        <item x="143"/>
        <item x="56"/>
        <item x="173"/>
        <item x="0"/>
        <item x="104"/>
        <item x="128"/>
        <item x="216"/>
        <item x="267"/>
        <item x="140"/>
        <item x="47"/>
        <item x="204"/>
        <item x="77"/>
        <item x="82"/>
        <item x="1"/>
        <item x="153"/>
        <item x="212"/>
        <item x="195"/>
        <item x="48"/>
        <item x="205"/>
        <item x="100"/>
        <item x="196"/>
        <item x="21"/>
        <item x="272"/>
        <item x="192"/>
        <item x="103"/>
        <item x="179"/>
        <item x="113"/>
        <item x="207"/>
        <item x="254"/>
        <item x="172"/>
        <item x="194"/>
        <item x="181"/>
        <item x="200"/>
        <item x="166"/>
        <item x="12"/>
        <item x="85"/>
        <item x="90"/>
        <item x="52"/>
        <item x="141"/>
        <item x="45"/>
        <item x="148"/>
        <item x="206"/>
        <item x="41"/>
        <item x="215"/>
        <item x="88"/>
        <item x="67"/>
        <item x="191"/>
        <item x="210"/>
        <item x="25"/>
        <item x="171"/>
        <item x="230"/>
        <item x="214"/>
        <item x="152"/>
        <item x="232"/>
        <item x="157"/>
        <item x="132"/>
        <item x="94"/>
        <item x="149"/>
        <item x="183"/>
        <item x="30"/>
        <item x="15"/>
        <item x="95"/>
        <item x="182"/>
        <item x="163"/>
        <item x="243"/>
        <item x="75"/>
        <item x="126"/>
        <item x="81"/>
        <item x="178"/>
        <item x="19"/>
        <item x="121"/>
        <item x="58"/>
        <item x="39"/>
        <item x="201"/>
        <item x="187"/>
        <item x="271"/>
        <item x="115"/>
        <item x="266"/>
        <item x="274"/>
        <item x="111"/>
        <item x="18"/>
        <item x="16"/>
        <item x="208"/>
        <item x="138"/>
        <item x="226"/>
        <item x="66"/>
        <item x="155"/>
        <item x="260"/>
        <item x="117"/>
        <item x="213"/>
        <item x="78"/>
        <item x="46"/>
        <item x="11"/>
        <item x="54"/>
        <item x="261"/>
        <item x="98"/>
        <item x="122"/>
        <item x="211"/>
        <item x="160"/>
        <item x="161"/>
        <item x="263"/>
        <item x="91"/>
        <item x="102"/>
        <item x="107"/>
        <item x="123"/>
        <item x="7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multipleItemSelectionAllowed="1" showAll="0" sortType="descending">
      <items count="3">
        <item h="1" x="1"/>
        <item x="0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0"/>
  </rowFields>
  <rowItems count="6">
    <i>
      <x v="209"/>
    </i>
    <i>
      <x v="250"/>
    </i>
    <i>
      <x v="222"/>
    </i>
    <i>
      <x v="173"/>
    </i>
    <i>
      <x v="9"/>
    </i>
    <i t="grand">
      <x/>
    </i>
  </rowItems>
  <colItems count="1">
    <i/>
  </colItems>
  <pageFields count="1">
    <pageField fld="1" hier="-1"/>
  </pageFields>
  <dataFields count="1">
    <dataField name="Contagem de Nome" fld="0" subtotal="count" baseField="0" baseItem="0"/>
  </dataFields>
  <formats count="1">
    <format dxfId="2">
      <pivotArea collapsedLevelsAreSubtotals="1" fieldPosition="0">
        <references count="1">
          <reference field="0" count="5">
            <x v="9"/>
            <x v="173"/>
            <x v="209"/>
            <x v="222"/>
            <x v="250"/>
          </reference>
        </references>
      </pivotArea>
    </format>
  </formats>
  <pivotTableStyleInfo name="PivotStyleLight16" showRowHeaders="1" showColHeaders="1" showRowStripes="0" showColStripes="0" showLastColumn="1"/>
  <filters count="1">
    <filter fld="0" type="count" evalOrder="-1" id="2" iMeasureFld="0">
      <autoFilter ref="A1">
        <filterColumn colId="0">
          <top10 val="2" filterVal="2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236A15-219F-4481-A3DB-A9C8E72E5C9E}" name="tab_dominioEmail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 chartFormat="11">
  <location ref="B22:C28" firstHeaderRow="1" firstDataRow="1" firstDataCol="1"/>
  <pivotFields count="8">
    <pivotField dataField="1" showAll="0"/>
    <pivotField showAll="0" sortType="descending">
      <items count="3">
        <item x="1"/>
        <item x="0"/>
        <item t="default"/>
      </items>
    </pivotField>
    <pivotField showAll="0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sortType="descending">
      <items count="10">
        <item x="2"/>
        <item h="1" x="7"/>
        <item x="0"/>
        <item x="1"/>
        <item h="1" x="6"/>
        <item x="8"/>
        <item h="1" x="5"/>
        <item h="1" x="4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</pivotFields>
  <rowFields count="1">
    <field x="3"/>
  </rowFields>
  <rowItems count="6">
    <i>
      <x v="2"/>
    </i>
    <i>
      <x v="3"/>
    </i>
    <i>
      <x v="8"/>
    </i>
    <i>
      <x/>
    </i>
    <i>
      <x v="5"/>
    </i>
    <i t="grand">
      <x/>
    </i>
  </rowItems>
  <colItems count="1">
    <i/>
  </colItems>
  <dataFields count="1">
    <dataField name="Contagem de Nome" fld="0" subtotal="count" baseField="0" baseItem="0"/>
  </dataFields>
  <chartFormats count="3"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7AEE86B-2BFD-45BF-A050-AA1C33A407D0}" name="tab_genero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>
  <location ref="B2:C5" firstHeaderRow="1" firstDataRow="1" firstDataCol="1"/>
  <pivotFields count="8">
    <pivotField dataField="1" showAll="0"/>
    <pivotField axis="axisRow" showAll="0" sortType="descending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Contagem de Nome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38B017-7717-4E89-BD5A-482ADE456613}" name="tab_pedidoDia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 chartFormat="7">
  <location ref="B8:C19" firstHeaderRow="1" firstDataRow="1" firstDataCol="1"/>
  <pivotFields count="8">
    <pivotField dataField="1" showAll="0"/>
    <pivotField showAll="0" sortType="descending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Contagem de Nome" fld="0" subtotal="count" baseField="0" baseItem="0"/>
  </dataFields>
  <chartFormats count="1">
    <chartFormat chart="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BB206C9-DC39-4FA8-8F39-A4D3592E9355}" name="tab_nomeMulher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>
  <location ref="E20:F22" firstHeaderRow="1" firstDataRow="1" firstDataCol="1" rowPageCount="1" colPageCount="1"/>
  <pivotFields count="8">
    <pivotField axis="axisRow" dataField="1" showAll="0" measureFilter="1" sortType="descending">
      <items count="277">
        <item x="23"/>
        <item x="144"/>
        <item x="116"/>
        <item x="50"/>
        <item x="197"/>
        <item x="5"/>
        <item x="251"/>
        <item x="27"/>
        <item x="83"/>
        <item x="17"/>
        <item x="262"/>
        <item x="234"/>
        <item x="34"/>
        <item x="255"/>
        <item x="241"/>
        <item x="248"/>
        <item x="65"/>
        <item x="28"/>
        <item x="120"/>
        <item x="9"/>
        <item x="87"/>
        <item x="20"/>
        <item x="199"/>
        <item x="209"/>
        <item x="89"/>
        <item x="118"/>
        <item x="186"/>
        <item x="32"/>
        <item x="188"/>
        <item x="145"/>
        <item x="224"/>
        <item x="86"/>
        <item x="63"/>
        <item x="247"/>
        <item x="112"/>
        <item x="49"/>
        <item x="44"/>
        <item x="164"/>
        <item x="169"/>
        <item x="2"/>
        <item x="4"/>
        <item x="176"/>
        <item x="202"/>
        <item x="218"/>
        <item x="240"/>
        <item x="35"/>
        <item x="253"/>
        <item x="139"/>
        <item x="158"/>
        <item x="203"/>
        <item x="74"/>
        <item x="43"/>
        <item x="38"/>
        <item x="3"/>
        <item x="130"/>
        <item x="220"/>
        <item x="235"/>
        <item x="42"/>
        <item x="119"/>
        <item x="156"/>
        <item x="165"/>
        <item x="257"/>
        <item x="131"/>
        <item x="193"/>
        <item x="256"/>
        <item x="167"/>
        <item x="270"/>
        <item x="147"/>
        <item x="109"/>
        <item x="29"/>
        <item x="238"/>
        <item x="198"/>
        <item x="13"/>
        <item x="31"/>
        <item x="51"/>
        <item x="265"/>
        <item x="236"/>
        <item x="244"/>
        <item x="84"/>
        <item x="269"/>
        <item x="53"/>
        <item x="92"/>
        <item x="229"/>
        <item x="249"/>
        <item x="135"/>
        <item x="185"/>
        <item x="93"/>
        <item x="133"/>
        <item x="259"/>
        <item x="8"/>
        <item x="129"/>
        <item x="110"/>
        <item x="68"/>
        <item x="154"/>
        <item x="162"/>
        <item x="60"/>
        <item x="124"/>
        <item x="217"/>
        <item x="33"/>
        <item x="6"/>
        <item x="80"/>
        <item x="105"/>
        <item x="134"/>
        <item x="99"/>
        <item x="71"/>
        <item x="14"/>
        <item x="26"/>
        <item x="258"/>
        <item x="273"/>
        <item x="37"/>
        <item x="64"/>
        <item x="225"/>
        <item x="159"/>
        <item x="108"/>
        <item x="136"/>
        <item x="275"/>
        <item x="246"/>
        <item x="114"/>
        <item x="237"/>
        <item x="59"/>
        <item x="170"/>
        <item x="223"/>
        <item x="228"/>
        <item x="146"/>
        <item x="22"/>
        <item x="174"/>
        <item x="219"/>
        <item x="227"/>
        <item x="190"/>
        <item x="72"/>
        <item x="150"/>
        <item x="40"/>
        <item x="252"/>
        <item x="127"/>
        <item x="125"/>
        <item x="101"/>
        <item x="231"/>
        <item x="189"/>
        <item x="57"/>
        <item x="239"/>
        <item x="62"/>
        <item x="242"/>
        <item x="55"/>
        <item x="61"/>
        <item x="151"/>
        <item x="268"/>
        <item x="10"/>
        <item x="97"/>
        <item x="168"/>
        <item x="96"/>
        <item x="221"/>
        <item x="250"/>
        <item x="79"/>
        <item x="175"/>
        <item x="24"/>
        <item x="264"/>
        <item x="233"/>
        <item x="177"/>
        <item x="184"/>
        <item x="245"/>
        <item x="180"/>
        <item x="137"/>
        <item x="70"/>
        <item x="69"/>
        <item x="73"/>
        <item x="142"/>
        <item x="106"/>
        <item x="222"/>
        <item x="7"/>
        <item x="36"/>
        <item x="143"/>
        <item x="56"/>
        <item x="173"/>
        <item x="0"/>
        <item x="104"/>
        <item x="128"/>
        <item x="216"/>
        <item x="267"/>
        <item x="140"/>
        <item x="47"/>
        <item x="204"/>
        <item x="77"/>
        <item x="82"/>
        <item x="1"/>
        <item x="153"/>
        <item x="212"/>
        <item x="195"/>
        <item x="48"/>
        <item x="205"/>
        <item x="100"/>
        <item x="196"/>
        <item x="21"/>
        <item x="272"/>
        <item x="192"/>
        <item x="103"/>
        <item x="179"/>
        <item x="113"/>
        <item x="207"/>
        <item x="254"/>
        <item x="172"/>
        <item x="194"/>
        <item x="181"/>
        <item x="200"/>
        <item x="166"/>
        <item x="12"/>
        <item x="85"/>
        <item x="90"/>
        <item x="52"/>
        <item x="141"/>
        <item x="45"/>
        <item x="148"/>
        <item x="206"/>
        <item x="41"/>
        <item x="215"/>
        <item x="88"/>
        <item x="67"/>
        <item x="191"/>
        <item x="210"/>
        <item x="25"/>
        <item x="171"/>
        <item x="230"/>
        <item x="214"/>
        <item x="152"/>
        <item x="232"/>
        <item x="157"/>
        <item x="132"/>
        <item x="94"/>
        <item x="149"/>
        <item x="183"/>
        <item x="30"/>
        <item x="15"/>
        <item x="95"/>
        <item x="182"/>
        <item x="163"/>
        <item x="243"/>
        <item x="75"/>
        <item x="126"/>
        <item x="81"/>
        <item x="178"/>
        <item x="19"/>
        <item x="121"/>
        <item x="58"/>
        <item x="39"/>
        <item x="201"/>
        <item x="187"/>
        <item x="271"/>
        <item x="115"/>
        <item x="266"/>
        <item x="274"/>
        <item x="111"/>
        <item x="18"/>
        <item x="16"/>
        <item x="208"/>
        <item x="138"/>
        <item x="226"/>
        <item x="66"/>
        <item x="155"/>
        <item x="260"/>
        <item x="117"/>
        <item x="213"/>
        <item x="78"/>
        <item x="46"/>
        <item x="11"/>
        <item x="54"/>
        <item x="261"/>
        <item x="98"/>
        <item x="122"/>
        <item x="211"/>
        <item x="160"/>
        <item x="161"/>
        <item x="263"/>
        <item x="91"/>
        <item x="102"/>
        <item x="107"/>
        <item x="123"/>
        <item x="7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multipleItemSelectionAllowed="1" showAll="0" sortType="descending">
      <items count="3">
        <item x="1"/>
        <item h="1" x="0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0"/>
  </rowFields>
  <rowItems count="2">
    <i>
      <x v="34"/>
    </i>
    <i t="grand">
      <x/>
    </i>
  </rowItems>
  <colItems count="1">
    <i/>
  </colItems>
  <pageFields count="1">
    <pageField fld="1" hier="-1"/>
  </pageFields>
  <dataFields count="1">
    <dataField name="Contagem de Nome" fld="0" subtotal="count" baseField="0" baseItem="0"/>
  </dataFields>
  <formats count="1">
    <format dxfId="3">
      <pivotArea collapsedLevelsAreSubtotals="1" fieldPosition="0">
        <references count="1">
          <reference field="0" count="1">
            <x v="34"/>
          </reference>
        </references>
      </pivotArea>
    </format>
  </formats>
  <pivotTableStyleInfo name="PivotStyleLight16" showRowHeaders="1" showColHeaders="1" showRowStripes="0" showColStripes="0" showLastColumn="1"/>
  <filters count="1">
    <filter fld="0" type="count" evalOrder="-1" id="1" iMeasureFld="0">
      <autoFilter ref="A1">
        <filterColumn colId="0">
          <top10 val="1" filterVal="1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00A4DBC-B32F-451D-9DC9-C1F254B7356D}" name="tab_pedidoDiaMulher" cacheId="6" applyNumberFormats="0" applyBorderFormats="0" applyFontFormats="0" applyPatternFormats="0" applyAlignmentFormats="0" applyWidthHeightFormats="1" dataCaption="Valores" updatedVersion="6" minRefreshableVersion="3" useAutoFormatting="1" itemPrintTitles="1" mergeItem="1" createdVersion="6" indent="0" multipleFieldFilters="0" chartFormat="16">
  <location ref="E4:F15" firstHeaderRow="1" firstDataRow="1" firstDataCol="1" rowPageCount="1" colPageCount="1"/>
  <pivotFields count="8">
    <pivotField dataField="1" showAll="0"/>
    <pivotField axis="axisPage" multipleItemSelectionAllowed="1" showAll="0" sortType="descending">
      <items count="3">
        <item x="1"/>
        <item h="1" x="0"/>
        <item t="default"/>
      </items>
    </pivotField>
    <pivotField showAll="0"/>
    <pivotField showAll="0"/>
    <pivotField showAll="0"/>
    <pivotField showAll="0"/>
    <pivotField showAll="0"/>
    <pivotField axis="axisRow" showAll="0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</pivotFields>
  <rowFields count="1">
    <field x="7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pageFields count="1">
    <pageField fld="1" hier="-1"/>
  </pageFields>
  <dataFields count="1">
    <dataField name="Contagem de Nome" fld="0" subtotal="count" baseField="0" baseItem="0"/>
  </dataFields>
  <chartFormats count="1">
    <chartFormat chart="12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çãodeDados_Gênero" xr10:uid="{652040B7-5048-497F-AEC2-34D0BDC971A4}" sourceName="Gênero">
  <pivotTables>
    <pivotTable tabId="5" name="tab_pedidoDia"/>
    <pivotTable tabId="5" name="tab_dominioEmail"/>
  </pivotTables>
  <data>
    <tabular pivotCacheId="1440513955" showMissing="0">
      <items count="2">
        <i x="0" s="1"/>
        <i x="1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Gênero" xr10:uid="{A2606BB3-BE4F-4D3A-B57C-AE8F3782F4E2}" cache="SegmentaçãodeDados_Gênero" columnCount="2" showCaption="0" style="new" rowHeight="220133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9CD909-3AA1-4BB7-AED3-75456D2D1184}" name="Tabela1" displayName="Tabela1" ref="B2:I443" totalsRowShown="0" headerRowDxfId="16" dataDxfId="14" headerRowBorderDxfId="15" tableBorderDxfId="13" totalsRowBorderDxfId="12">
  <autoFilter ref="B2:I443" xr:uid="{7D2AAF35-526E-4FFC-91F3-D503066A4F41}"/>
  <tableColumns count="8">
    <tableColumn id="1" xr3:uid="{065C7618-6503-4455-B93A-D6F73AE8A0E3}" name="Nome" dataDxfId="11"/>
    <tableColumn id="3" xr3:uid="{F33C77AB-4778-4E83-B1F1-DA2DEAC22FF0}" name="Gênero" dataDxfId="10"/>
    <tableColumn id="2" xr3:uid="{4EE2A66A-E60A-4635-ABC3-C6FB66F6F5B3}" name="Provedor e-mail" dataDxfId="9"/>
    <tableColumn id="4" xr3:uid="{31B5CA6E-93E4-4714-8A37-FFC5B6AB2169}" name="Tipo E-mail" dataDxfId="8"/>
    <tableColumn id="5" xr3:uid="{18C489C5-526A-49E1-87BF-513A1E5AA611}" name="E-mail enviado" dataDxfId="7"/>
    <tableColumn id="7" xr3:uid="{A63081BD-8553-4887-A2BB-3408133EB34A}" name="Resposta" dataDxfId="6"/>
    <tableColumn id="8" xr3:uid="{75439D44-B999-4014-AA0C-21D619947F00}" name="E-mail voltou" dataDxfId="5"/>
    <tableColumn id="6" xr3:uid="{7909C448-7F30-46A9-ADFC-F03576E36C1C}" name="Data" dataDxfId="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07F0E-3B3D-47EF-B0BB-753B849C6727}">
  <sheetPr codeName="Planilha1"/>
  <dimension ref="B2:I443"/>
  <sheetViews>
    <sheetView showGridLines="0" topLeftCell="A158" zoomScale="90" zoomScaleNormal="90" workbookViewId="0">
      <selection activeCell="N193" sqref="N193"/>
    </sheetView>
  </sheetViews>
  <sheetFormatPr defaultRowHeight="13" x14ac:dyDescent="0.3"/>
  <cols>
    <col min="1" max="1" width="2.796875" customWidth="1"/>
    <col min="2" max="2" width="12" bestFit="1" customWidth="1"/>
    <col min="3" max="3" width="12" customWidth="1"/>
    <col min="4" max="4" width="22.296875" bestFit="1" customWidth="1"/>
    <col min="5" max="5" width="17.59765625" bestFit="1" customWidth="1"/>
    <col min="6" max="6" width="19.8984375" bestFit="1" customWidth="1"/>
    <col min="7" max="8" width="19.8984375" customWidth="1"/>
    <col min="9" max="9" width="10.19921875" customWidth="1"/>
  </cols>
  <sheetData>
    <row r="2" spans="2:9" x14ac:dyDescent="0.3">
      <c r="B2" s="24" t="s">
        <v>0</v>
      </c>
      <c r="C2" s="25" t="s">
        <v>282</v>
      </c>
      <c r="D2" s="25" t="s">
        <v>2</v>
      </c>
      <c r="E2" s="25" t="s">
        <v>286</v>
      </c>
      <c r="F2" s="25" t="s">
        <v>289</v>
      </c>
      <c r="G2" s="26" t="s">
        <v>293</v>
      </c>
      <c r="H2" s="26" t="s">
        <v>395</v>
      </c>
      <c r="I2" s="26" t="s">
        <v>5</v>
      </c>
    </row>
    <row r="3" spans="2:9" x14ac:dyDescent="0.3">
      <c r="B3" s="15" t="s">
        <v>1</v>
      </c>
      <c r="C3" s="16" t="s">
        <v>284</v>
      </c>
      <c r="D3" s="16" t="s">
        <v>3</v>
      </c>
      <c r="E3" s="16" t="s">
        <v>3</v>
      </c>
      <c r="F3" s="16" t="s">
        <v>4</v>
      </c>
      <c r="G3" s="17"/>
      <c r="H3" s="17"/>
      <c r="I3" s="17" t="s">
        <v>382</v>
      </c>
    </row>
    <row r="4" spans="2:9" x14ac:dyDescent="0.3">
      <c r="B4" s="15" t="s">
        <v>6</v>
      </c>
      <c r="C4" s="16" t="s">
        <v>284</v>
      </c>
      <c r="D4" s="16" t="s">
        <v>7</v>
      </c>
      <c r="E4" s="16" t="s">
        <v>7</v>
      </c>
      <c r="F4" s="16" t="s">
        <v>4</v>
      </c>
      <c r="G4" s="17"/>
      <c r="H4" s="17"/>
      <c r="I4" s="17" t="s">
        <v>382</v>
      </c>
    </row>
    <row r="5" spans="2:9" x14ac:dyDescent="0.3">
      <c r="B5" s="15" t="s">
        <v>8</v>
      </c>
      <c r="C5" s="16" t="s">
        <v>284</v>
      </c>
      <c r="D5" s="16" t="s">
        <v>7</v>
      </c>
      <c r="E5" s="16" t="s">
        <v>7</v>
      </c>
      <c r="F5" s="16" t="s">
        <v>4</v>
      </c>
      <c r="G5" s="17"/>
      <c r="H5" s="17"/>
      <c r="I5" s="17" t="s">
        <v>382</v>
      </c>
    </row>
    <row r="6" spans="2:9" x14ac:dyDescent="0.3">
      <c r="B6" s="15" t="s">
        <v>9</v>
      </c>
      <c r="C6" s="16" t="s">
        <v>283</v>
      </c>
      <c r="D6" s="16" t="s">
        <v>3</v>
      </c>
      <c r="E6" s="16" t="s">
        <v>3</v>
      </c>
      <c r="F6" s="16" t="s">
        <v>4</v>
      </c>
      <c r="G6" s="17"/>
      <c r="H6" s="17"/>
      <c r="I6" s="17" t="s">
        <v>382</v>
      </c>
    </row>
    <row r="7" spans="2:9" x14ac:dyDescent="0.3">
      <c r="B7" s="15" t="s">
        <v>10</v>
      </c>
      <c r="C7" s="16" t="s">
        <v>284</v>
      </c>
      <c r="D7" s="16" t="s">
        <v>11</v>
      </c>
      <c r="E7" s="16" t="s">
        <v>285</v>
      </c>
      <c r="F7" s="16" t="s">
        <v>4</v>
      </c>
      <c r="G7" s="17" t="s">
        <v>4</v>
      </c>
      <c r="H7" s="17"/>
      <c r="I7" s="17" t="s">
        <v>382</v>
      </c>
    </row>
    <row r="8" spans="2:9" x14ac:dyDescent="0.3">
      <c r="B8" s="15" t="s">
        <v>12</v>
      </c>
      <c r="C8" s="16" t="s">
        <v>284</v>
      </c>
      <c r="D8" s="16" t="s">
        <v>3</v>
      </c>
      <c r="E8" s="16" t="s">
        <v>3</v>
      </c>
      <c r="F8" s="16" t="s">
        <v>4</v>
      </c>
      <c r="G8" s="17" t="s">
        <v>4</v>
      </c>
      <c r="H8" s="17"/>
      <c r="I8" s="17" t="s">
        <v>382</v>
      </c>
    </row>
    <row r="9" spans="2:9" x14ac:dyDescent="0.3">
      <c r="B9" s="15" t="s">
        <v>12</v>
      </c>
      <c r="C9" s="16" t="s">
        <v>284</v>
      </c>
      <c r="D9" s="16" t="s">
        <v>11</v>
      </c>
      <c r="E9" s="16" t="s">
        <v>285</v>
      </c>
      <c r="F9" s="16" t="s">
        <v>4</v>
      </c>
      <c r="G9" s="17"/>
      <c r="H9" s="17"/>
      <c r="I9" s="17" t="s">
        <v>382</v>
      </c>
    </row>
    <row r="10" spans="2:9" x14ac:dyDescent="0.3">
      <c r="B10" s="15" t="s">
        <v>13</v>
      </c>
      <c r="C10" s="16" t="s">
        <v>284</v>
      </c>
      <c r="D10" s="16" t="s">
        <v>14</v>
      </c>
      <c r="E10" s="16" t="s">
        <v>14</v>
      </c>
      <c r="F10" s="16" t="s">
        <v>4</v>
      </c>
      <c r="G10" s="17" t="s">
        <v>4</v>
      </c>
      <c r="H10" s="17"/>
      <c r="I10" s="17" t="s">
        <v>382</v>
      </c>
    </row>
    <row r="11" spans="2:9" x14ac:dyDescent="0.3">
      <c r="B11" s="15" t="s">
        <v>15</v>
      </c>
      <c r="C11" s="16" t="s">
        <v>284</v>
      </c>
      <c r="D11" s="16" t="s">
        <v>3</v>
      </c>
      <c r="E11" s="16" t="s">
        <v>3</v>
      </c>
      <c r="F11" s="16" t="s">
        <v>4</v>
      </c>
      <c r="G11" s="17" t="s">
        <v>4</v>
      </c>
      <c r="H11" s="17"/>
      <c r="I11" s="17" t="s">
        <v>382</v>
      </c>
    </row>
    <row r="12" spans="2:9" x14ac:dyDescent="0.3">
      <c r="B12" s="15" t="s">
        <v>16</v>
      </c>
      <c r="C12" s="16" t="s">
        <v>284</v>
      </c>
      <c r="D12" s="16" t="s">
        <v>3</v>
      </c>
      <c r="E12" s="16" t="s">
        <v>3</v>
      </c>
      <c r="F12" s="16" t="s">
        <v>4</v>
      </c>
      <c r="G12" s="17"/>
      <c r="H12" s="17"/>
      <c r="I12" s="17" t="s">
        <v>382</v>
      </c>
    </row>
    <row r="13" spans="2:9" x14ac:dyDescent="0.3">
      <c r="B13" s="15" t="s">
        <v>17</v>
      </c>
      <c r="C13" s="16" t="s">
        <v>284</v>
      </c>
      <c r="D13" s="16" t="s">
        <v>18</v>
      </c>
      <c r="E13" s="16" t="s">
        <v>285</v>
      </c>
      <c r="F13" s="16" t="s">
        <v>4</v>
      </c>
      <c r="G13" s="17"/>
      <c r="H13" s="17"/>
      <c r="I13" s="17" t="s">
        <v>382</v>
      </c>
    </row>
    <row r="14" spans="2:9" x14ac:dyDescent="0.3">
      <c r="B14" s="15" t="s">
        <v>19</v>
      </c>
      <c r="C14" s="16" t="s">
        <v>283</v>
      </c>
      <c r="D14" s="16"/>
      <c r="E14" s="16" t="s">
        <v>290</v>
      </c>
      <c r="F14" s="16"/>
      <c r="G14" s="17"/>
      <c r="H14" s="17"/>
      <c r="I14" s="17" t="s">
        <v>382</v>
      </c>
    </row>
    <row r="15" spans="2:9" x14ac:dyDescent="0.3">
      <c r="B15" s="15" t="s">
        <v>111</v>
      </c>
      <c r="C15" s="16" t="s">
        <v>284</v>
      </c>
      <c r="D15" s="16"/>
      <c r="E15" s="16" t="s">
        <v>290</v>
      </c>
      <c r="F15" s="16"/>
      <c r="G15" s="17"/>
      <c r="H15" s="17"/>
      <c r="I15" s="17" t="s">
        <v>383</v>
      </c>
    </row>
    <row r="16" spans="2:9" x14ac:dyDescent="0.3">
      <c r="B16" s="15" t="s">
        <v>21</v>
      </c>
      <c r="C16" s="16" t="s">
        <v>283</v>
      </c>
      <c r="D16" s="16" t="s">
        <v>14</v>
      </c>
      <c r="E16" s="16" t="s">
        <v>14</v>
      </c>
      <c r="F16" s="16" t="s">
        <v>4</v>
      </c>
      <c r="G16" s="17"/>
      <c r="H16" s="17"/>
      <c r="I16" s="17" t="s">
        <v>382</v>
      </c>
    </row>
    <row r="17" spans="2:9" x14ac:dyDescent="0.3">
      <c r="B17" s="15" t="s">
        <v>22</v>
      </c>
      <c r="C17" s="16" t="s">
        <v>284</v>
      </c>
      <c r="D17" s="16"/>
      <c r="E17" s="16" t="s">
        <v>290</v>
      </c>
      <c r="F17" s="16"/>
      <c r="G17" s="17"/>
      <c r="H17" s="17"/>
      <c r="I17" s="17" t="s">
        <v>382</v>
      </c>
    </row>
    <row r="18" spans="2:9" x14ac:dyDescent="0.3">
      <c r="B18" s="15" t="s">
        <v>23</v>
      </c>
      <c r="C18" s="16" t="s">
        <v>284</v>
      </c>
      <c r="D18" s="16"/>
      <c r="E18" s="16" t="s">
        <v>290</v>
      </c>
      <c r="F18" s="16"/>
      <c r="G18" s="17"/>
      <c r="H18" s="17"/>
      <c r="I18" s="17" t="s">
        <v>383</v>
      </c>
    </row>
    <row r="19" spans="2:9" x14ac:dyDescent="0.3">
      <c r="B19" s="15" t="s">
        <v>19</v>
      </c>
      <c r="C19" s="16" t="s">
        <v>283</v>
      </c>
      <c r="D19" s="16"/>
      <c r="E19" s="16" t="s">
        <v>290</v>
      </c>
      <c r="F19" s="16"/>
      <c r="G19" s="17"/>
      <c r="H19" s="17"/>
      <c r="I19" s="17" t="s">
        <v>383</v>
      </c>
    </row>
    <row r="20" spans="2:9" x14ac:dyDescent="0.3">
      <c r="B20" s="15" t="s">
        <v>24</v>
      </c>
      <c r="C20" s="16" t="s">
        <v>283</v>
      </c>
      <c r="D20" s="16" t="s">
        <v>7</v>
      </c>
      <c r="E20" s="16" t="s">
        <v>7</v>
      </c>
      <c r="F20" s="16" t="s">
        <v>4</v>
      </c>
      <c r="G20" s="17"/>
      <c r="H20" s="17"/>
      <c r="I20" s="17" t="s">
        <v>382</v>
      </c>
    </row>
    <row r="21" spans="2:9" x14ac:dyDescent="0.3">
      <c r="B21" s="15" t="s">
        <v>25</v>
      </c>
      <c r="C21" s="16" t="s">
        <v>284</v>
      </c>
      <c r="D21" s="16" t="s">
        <v>3</v>
      </c>
      <c r="E21" s="16" t="s">
        <v>3</v>
      </c>
      <c r="F21" s="16" t="s">
        <v>4</v>
      </c>
      <c r="G21" s="17"/>
      <c r="H21" s="17"/>
      <c r="I21" s="17" t="s">
        <v>382</v>
      </c>
    </row>
    <row r="22" spans="2:9" x14ac:dyDescent="0.3">
      <c r="B22" s="15" t="s">
        <v>26</v>
      </c>
      <c r="C22" s="16" t="s">
        <v>284</v>
      </c>
      <c r="D22" s="16" t="s">
        <v>3</v>
      </c>
      <c r="E22" s="16" t="s">
        <v>3</v>
      </c>
      <c r="F22" s="16" t="s">
        <v>4</v>
      </c>
      <c r="G22" s="17"/>
      <c r="H22" s="17"/>
      <c r="I22" s="17" t="s">
        <v>382</v>
      </c>
    </row>
    <row r="23" spans="2:9" x14ac:dyDescent="0.3">
      <c r="B23" s="15" t="s">
        <v>27</v>
      </c>
      <c r="C23" s="16" t="s">
        <v>284</v>
      </c>
      <c r="D23" s="16" t="s">
        <v>3</v>
      </c>
      <c r="E23" s="16" t="s">
        <v>3</v>
      </c>
      <c r="F23" s="16" t="s">
        <v>4</v>
      </c>
      <c r="G23" s="17"/>
      <c r="H23" s="17"/>
      <c r="I23" s="17" t="s">
        <v>382</v>
      </c>
    </row>
    <row r="24" spans="2:9" x14ac:dyDescent="0.3">
      <c r="B24" s="15" t="s">
        <v>28</v>
      </c>
      <c r="C24" s="16" t="s">
        <v>284</v>
      </c>
      <c r="D24" s="16" t="s">
        <v>3</v>
      </c>
      <c r="E24" s="16" t="s">
        <v>3</v>
      </c>
      <c r="F24" s="16" t="s">
        <v>4</v>
      </c>
      <c r="G24" s="17" t="s">
        <v>4</v>
      </c>
      <c r="H24" s="17"/>
      <c r="I24" s="17" t="s">
        <v>382</v>
      </c>
    </row>
    <row r="25" spans="2:9" x14ac:dyDescent="0.3">
      <c r="B25" s="15" t="s">
        <v>29</v>
      </c>
      <c r="C25" s="16" t="s">
        <v>283</v>
      </c>
      <c r="D25" s="16" t="s">
        <v>3</v>
      </c>
      <c r="E25" s="16" t="s">
        <v>3</v>
      </c>
      <c r="F25" s="16" t="s">
        <v>4</v>
      </c>
      <c r="G25" s="17"/>
      <c r="H25" s="17"/>
      <c r="I25" s="17" t="s">
        <v>382</v>
      </c>
    </row>
    <row r="26" spans="2:9" x14ac:dyDescent="0.3">
      <c r="B26" s="15" t="s">
        <v>30</v>
      </c>
      <c r="C26" s="16" t="s">
        <v>284</v>
      </c>
      <c r="D26" s="16" t="s">
        <v>3</v>
      </c>
      <c r="E26" s="16" t="s">
        <v>3</v>
      </c>
      <c r="F26" s="16" t="s">
        <v>4</v>
      </c>
      <c r="G26" s="17" t="s">
        <v>4</v>
      </c>
      <c r="H26" s="17"/>
      <c r="I26" s="17" t="s">
        <v>382</v>
      </c>
    </row>
    <row r="27" spans="2:9" x14ac:dyDescent="0.3">
      <c r="B27" s="15" t="s">
        <v>31</v>
      </c>
      <c r="C27" s="16" t="s">
        <v>283</v>
      </c>
      <c r="D27" s="16" t="s">
        <v>3</v>
      </c>
      <c r="E27" s="16" t="s">
        <v>3</v>
      </c>
      <c r="F27" s="16" t="s">
        <v>4</v>
      </c>
      <c r="G27" s="17"/>
      <c r="H27" s="17"/>
      <c r="I27" s="17" t="s">
        <v>382</v>
      </c>
    </row>
    <row r="28" spans="2:9" x14ac:dyDescent="0.3">
      <c r="B28" s="15" t="s">
        <v>32</v>
      </c>
      <c r="C28" s="16" t="s">
        <v>284</v>
      </c>
      <c r="D28" s="16" t="s">
        <v>3</v>
      </c>
      <c r="E28" s="16" t="s">
        <v>3</v>
      </c>
      <c r="F28" s="16" t="s">
        <v>4</v>
      </c>
      <c r="G28" s="17" t="s">
        <v>4</v>
      </c>
      <c r="H28" s="17"/>
      <c r="I28" s="17" t="s">
        <v>382</v>
      </c>
    </row>
    <row r="29" spans="2:9" x14ac:dyDescent="0.3">
      <c r="B29" s="15" t="s">
        <v>33</v>
      </c>
      <c r="C29" s="16" t="s">
        <v>284</v>
      </c>
      <c r="D29" s="16" t="s">
        <v>7</v>
      </c>
      <c r="E29" s="16" t="s">
        <v>7</v>
      </c>
      <c r="F29" s="16" t="s">
        <v>4</v>
      </c>
      <c r="G29" s="17"/>
      <c r="H29" s="17"/>
      <c r="I29" s="17" t="s">
        <v>382</v>
      </c>
    </row>
    <row r="30" spans="2:9" x14ac:dyDescent="0.3">
      <c r="B30" s="15" t="s">
        <v>34</v>
      </c>
      <c r="C30" s="16" t="s">
        <v>284</v>
      </c>
      <c r="D30" s="16" t="s">
        <v>14</v>
      </c>
      <c r="E30" s="16" t="s">
        <v>14</v>
      </c>
      <c r="F30" s="16" t="s">
        <v>4</v>
      </c>
      <c r="G30" s="17"/>
      <c r="H30" s="17"/>
      <c r="I30" s="17" t="s">
        <v>382</v>
      </c>
    </row>
    <row r="31" spans="2:9" x14ac:dyDescent="0.3">
      <c r="B31" s="15" t="s">
        <v>35</v>
      </c>
      <c r="C31" s="16" t="s">
        <v>284</v>
      </c>
      <c r="D31" s="16" t="s">
        <v>3</v>
      </c>
      <c r="E31" s="16" t="s">
        <v>3</v>
      </c>
      <c r="F31" s="16" t="s">
        <v>4</v>
      </c>
      <c r="G31" s="17"/>
      <c r="H31" s="17"/>
      <c r="I31" s="17" t="s">
        <v>382</v>
      </c>
    </row>
    <row r="32" spans="2:9" x14ac:dyDescent="0.3">
      <c r="B32" s="15" t="s">
        <v>36</v>
      </c>
      <c r="C32" s="16" t="s">
        <v>284</v>
      </c>
      <c r="D32" s="16" t="s">
        <v>37</v>
      </c>
      <c r="E32" s="16" t="s">
        <v>285</v>
      </c>
      <c r="F32" s="16" t="s">
        <v>4</v>
      </c>
      <c r="G32" s="17"/>
      <c r="H32" s="17"/>
      <c r="I32" s="17" t="s">
        <v>382</v>
      </c>
    </row>
    <row r="33" spans="2:9" x14ac:dyDescent="0.3">
      <c r="B33" s="15" t="s">
        <v>27</v>
      </c>
      <c r="C33" s="16" t="s">
        <v>284</v>
      </c>
      <c r="D33" s="16" t="s">
        <v>7</v>
      </c>
      <c r="E33" s="16" t="s">
        <v>7</v>
      </c>
      <c r="F33" s="16" t="s">
        <v>4</v>
      </c>
      <c r="G33" s="17"/>
      <c r="H33" s="17"/>
      <c r="I33" s="17" t="s">
        <v>382</v>
      </c>
    </row>
    <row r="34" spans="2:9" x14ac:dyDescent="0.3">
      <c r="B34" s="15" t="s">
        <v>6</v>
      </c>
      <c r="C34" s="16" t="s">
        <v>284</v>
      </c>
      <c r="D34" s="16" t="s">
        <v>3</v>
      </c>
      <c r="E34" s="16" t="s">
        <v>3</v>
      </c>
      <c r="F34" s="16" t="s">
        <v>4</v>
      </c>
      <c r="G34" s="17"/>
      <c r="H34" s="17"/>
      <c r="I34" s="17" t="s">
        <v>382</v>
      </c>
    </row>
    <row r="35" spans="2:9" x14ac:dyDescent="0.3">
      <c r="B35" s="15" t="s">
        <v>38</v>
      </c>
      <c r="C35" s="16" t="s">
        <v>283</v>
      </c>
      <c r="D35" s="16" t="s">
        <v>7</v>
      </c>
      <c r="E35" s="16" t="s">
        <v>7</v>
      </c>
      <c r="F35" s="16" t="s">
        <v>4</v>
      </c>
      <c r="G35" s="17"/>
      <c r="H35" s="17"/>
      <c r="I35" s="17" t="s">
        <v>382</v>
      </c>
    </row>
    <row r="36" spans="2:9" x14ac:dyDescent="0.3">
      <c r="B36" s="15" t="s">
        <v>39</v>
      </c>
      <c r="C36" s="16" t="s">
        <v>284</v>
      </c>
      <c r="D36" s="16" t="s">
        <v>40</v>
      </c>
      <c r="E36" s="16" t="s">
        <v>287</v>
      </c>
      <c r="F36" s="16" t="s">
        <v>4</v>
      </c>
      <c r="G36" s="17"/>
      <c r="H36" s="17"/>
      <c r="I36" s="17" t="s">
        <v>382</v>
      </c>
    </row>
    <row r="37" spans="2:9" x14ac:dyDescent="0.3">
      <c r="B37" s="15" t="s">
        <v>41</v>
      </c>
      <c r="C37" s="16" t="s">
        <v>284</v>
      </c>
      <c r="D37" s="16" t="s">
        <v>7</v>
      </c>
      <c r="E37" s="16" t="s">
        <v>7</v>
      </c>
      <c r="F37" s="16" t="s">
        <v>4</v>
      </c>
      <c r="G37" s="17"/>
      <c r="H37" s="17"/>
      <c r="I37" s="17" t="s">
        <v>382</v>
      </c>
    </row>
    <row r="38" spans="2:9" x14ac:dyDescent="0.3">
      <c r="B38" s="15" t="s">
        <v>42</v>
      </c>
      <c r="C38" s="16" t="s">
        <v>284</v>
      </c>
      <c r="D38" s="16" t="s">
        <v>43</v>
      </c>
      <c r="E38" s="16" t="s">
        <v>43</v>
      </c>
      <c r="F38" s="16" t="s">
        <v>4</v>
      </c>
      <c r="G38" s="17"/>
      <c r="H38" s="17"/>
      <c r="I38" s="17" t="s">
        <v>382</v>
      </c>
    </row>
    <row r="39" spans="2:9" x14ac:dyDescent="0.3">
      <c r="B39" s="15" t="s">
        <v>44</v>
      </c>
      <c r="C39" s="16" t="s">
        <v>284</v>
      </c>
      <c r="D39" s="16" t="s">
        <v>14</v>
      </c>
      <c r="E39" s="16" t="s">
        <v>14</v>
      </c>
      <c r="F39" s="16" t="s">
        <v>4</v>
      </c>
      <c r="G39" s="17"/>
      <c r="H39" s="17"/>
      <c r="I39" s="17" t="s">
        <v>382</v>
      </c>
    </row>
    <row r="40" spans="2:9" x14ac:dyDescent="0.3">
      <c r="B40" s="15" t="s">
        <v>45</v>
      </c>
      <c r="C40" s="16" t="s">
        <v>283</v>
      </c>
      <c r="D40" s="16" t="s">
        <v>3</v>
      </c>
      <c r="E40" s="16" t="s">
        <v>3</v>
      </c>
      <c r="F40" s="16" t="s">
        <v>4</v>
      </c>
      <c r="G40" s="17"/>
      <c r="H40" s="17"/>
      <c r="I40" s="17" t="s">
        <v>382</v>
      </c>
    </row>
    <row r="41" spans="2:9" x14ac:dyDescent="0.3">
      <c r="B41" s="15" t="s">
        <v>46</v>
      </c>
      <c r="C41" s="16" t="s">
        <v>283</v>
      </c>
      <c r="D41" s="16" t="s">
        <v>43</v>
      </c>
      <c r="E41" s="16" t="s">
        <v>43</v>
      </c>
      <c r="F41" s="16" t="s">
        <v>4</v>
      </c>
      <c r="G41" s="17"/>
      <c r="H41" s="17"/>
      <c r="I41" s="17" t="s">
        <v>382</v>
      </c>
    </row>
    <row r="42" spans="2:9" x14ac:dyDescent="0.3">
      <c r="B42" s="15" t="s">
        <v>47</v>
      </c>
      <c r="C42" s="16" t="s">
        <v>283</v>
      </c>
      <c r="D42" s="16" t="s">
        <v>3</v>
      </c>
      <c r="E42" s="16" t="s">
        <v>3</v>
      </c>
      <c r="F42" s="16" t="s">
        <v>4</v>
      </c>
      <c r="G42" s="17"/>
      <c r="H42" s="17"/>
      <c r="I42" s="17" t="s">
        <v>382</v>
      </c>
    </row>
    <row r="43" spans="2:9" x14ac:dyDescent="0.3">
      <c r="B43" s="15" t="s">
        <v>48</v>
      </c>
      <c r="C43" s="16" t="s">
        <v>283</v>
      </c>
      <c r="D43" s="16" t="s">
        <v>3</v>
      </c>
      <c r="E43" s="16" t="s">
        <v>3</v>
      </c>
      <c r="F43" s="16" t="s">
        <v>4</v>
      </c>
      <c r="G43" s="17"/>
      <c r="H43" s="17"/>
      <c r="I43" s="17" t="s">
        <v>382</v>
      </c>
    </row>
    <row r="44" spans="2:9" x14ac:dyDescent="0.3">
      <c r="B44" s="15" t="s">
        <v>49</v>
      </c>
      <c r="C44" s="16" t="s">
        <v>284</v>
      </c>
      <c r="D44" s="16" t="s">
        <v>7</v>
      </c>
      <c r="E44" s="16" t="s">
        <v>7</v>
      </c>
      <c r="F44" s="16" t="s">
        <v>4</v>
      </c>
      <c r="G44" s="17"/>
      <c r="H44" s="17"/>
      <c r="I44" s="17" t="s">
        <v>382</v>
      </c>
    </row>
    <row r="45" spans="2:9" x14ac:dyDescent="0.3">
      <c r="B45" s="15" t="s">
        <v>50</v>
      </c>
      <c r="C45" s="16" t="s">
        <v>284</v>
      </c>
      <c r="D45" s="16" t="s">
        <v>51</v>
      </c>
      <c r="E45" s="16" t="s">
        <v>51</v>
      </c>
      <c r="F45" s="16" t="s">
        <v>4</v>
      </c>
      <c r="G45" s="17"/>
      <c r="H45" s="17"/>
      <c r="I45" s="17" t="s">
        <v>382</v>
      </c>
    </row>
    <row r="46" spans="2:9" x14ac:dyDescent="0.3">
      <c r="B46" s="15" t="s">
        <v>52</v>
      </c>
      <c r="C46" s="16" t="s">
        <v>283</v>
      </c>
      <c r="D46" s="16" t="s">
        <v>3</v>
      </c>
      <c r="E46" s="16" t="s">
        <v>3</v>
      </c>
      <c r="F46" s="16" t="s">
        <v>4</v>
      </c>
      <c r="G46" s="17"/>
      <c r="H46" s="17"/>
      <c r="I46" s="17" t="s">
        <v>382</v>
      </c>
    </row>
    <row r="47" spans="2:9" x14ac:dyDescent="0.3">
      <c r="B47" s="15" t="s">
        <v>53</v>
      </c>
      <c r="C47" s="16" t="s">
        <v>284</v>
      </c>
      <c r="D47" s="16" t="s">
        <v>3</v>
      </c>
      <c r="E47" s="16" t="s">
        <v>3</v>
      </c>
      <c r="F47" s="16" t="s">
        <v>4</v>
      </c>
      <c r="G47" s="17"/>
      <c r="H47" s="17"/>
      <c r="I47" s="17" t="s">
        <v>382</v>
      </c>
    </row>
    <row r="48" spans="2:9" x14ac:dyDescent="0.3">
      <c r="B48" s="15" t="s">
        <v>54</v>
      </c>
      <c r="C48" s="16" t="s">
        <v>284</v>
      </c>
      <c r="D48" s="16" t="s">
        <v>3</v>
      </c>
      <c r="E48" s="16" t="s">
        <v>3</v>
      </c>
      <c r="F48" s="16" t="s">
        <v>4</v>
      </c>
      <c r="G48" s="17" t="s">
        <v>4</v>
      </c>
      <c r="H48" s="17"/>
      <c r="I48" s="17" t="s">
        <v>382</v>
      </c>
    </row>
    <row r="49" spans="2:9" x14ac:dyDescent="0.3">
      <c r="B49" s="15" t="s">
        <v>55</v>
      </c>
      <c r="C49" s="16" t="s">
        <v>284</v>
      </c>
      <c r="D49" s="16" t="s">
        <v>3</v>
      </c>
      <c r="E49" s="16" t="s">
        <v>3</v>
      </c>
      <c r="F49" s="16" t="s">
        <v>4</v>
      </c>
      <c r="G49" s="17"/>
      <c r="H49" s="17"/>
      <c r="I49" s="17" t="s">
        <v>382</v>
      </c>
    </row>
    <row r="50" spans="2:9" x14ac:dyDescent="0.3">
      <c r="B50" s="15" t="s">
        <v>56</v>
      </c>
      <c r="C50" s="16" t="s">
        <v>284</v>
      </c>
      <c r="D50" s="16" t="s">
        <v>3</v>
      </c>
      <c r="E50" s="16" t="s">
        <v>3</v>
      </c>
      <c r="F50" s="16" t="s">
        <v>4</v>
      </c>
      <c r="G50" s="17" t="s">
        <v>4</v>
      </c>
      <c r="H50" s="17"/>
      <c r="I50" s="17" t="s">
        <v>382</v>
      </c>
    </row>
    <row r="51" spans="2:9" x14ac:dyDescent="0.3">
      <c r="B51" s="15" t="s">
        <v>57</v>
      </c>
      <c r="C51" s="16" t="s">
        <v>283</v>
      </c>
      <c r="D51" s="16" t="s">
        <v>7</v>
      </c>
      <c r="E51" s="16" t="s">
        <v>7</v>
      </c>
      <c r="F51" s="16" t="s">
        <v>4</v>
      </c>
      <c r="G51" s="17"/>
      <c r="H51" s="17"/>
      <c r="I51" s="17" t="s">
        <v>382</v>
      </c>
    </row>
    <row r="52" spans="2:9" x14ac:dyDescent="0.3">
      <c r="B52" s="18" t="s">
        <v>131</v>
      </c>
      <c r="C52" s="19" t="s">
        <v>284</v>
      </c>
      <c r="D52" s="16"/>
      <c r="E52" s="16" t="s">
        <v>290</v>
      </c>
      <c r="F52" s="16"/>
      <c r="G52" s="17"/>
      <c r="H52" s="17"/>
      <c r="I52" s="17" t="s">
        <v>382</v>
      </c>
    </row>
    <row r="53" spans="2:9" x14ac:dyDescent="0.3">
      <c r="B53" s="15" t="s">
        <v>58</v>
      </c>
      <c r="C53" s="16" t="s">
        <v>284</v>
      </c>
      <c r="D53" s="16" t="s">
        <v>7</v>
      </c>
      <c r="E53" s="16" t="s">
        <v>7</v>
      </c>
      <c r="F53" s="16" t="s">
        <v>4</v>
      </c>
      <c r="G53" s="17"/>
      <c r="H53" s="17"/>
      <c r="I53" s="17" t="s">
        <v>382</v>
      </c>
    </row>
    <row r="54" spans="2:9" x14ac:dyDescent="0.3">
      <c r="B54" s="15" t="s">
        <v>59</v>
      </c>
      <c r="C54" s="16" t="s">
        <v>284</v>
      </c>
      <c r="D54" s="16" t="s">
        <v>3</v>
      </c>
      <c r="E54" s="16" t="s">
        <v>3</v>
      </c>
      <c r="F54" s="16" t="s">
        <v>4</v>
      </c>
      <c r="G54" s="17"/>
      <c r="H54" s="17"/>
      <c r="I54" s="17" t="s">
        <v>382</v>
      </c>
    </row>
    <row r="55" spans="2:9" x14ac:dyDescent="0.3">
      <c r="B55" s="15" t="s">
        <v>17</v>
      </c>
      <c r="C55" s="16" t="s">
        <v>284</v>
      </c>
      <c r="D55" s="16" t="s">
        <v>7</v>
      </c>
      <c r="E55" s="16" t="s">
        <v>7</v>
      </c>
      <c r="F55" s="16" t="s">
        <v>4</v>
      </c>
      <c r="G55" s="17"/>
      <c r="H55" s="17"/>
      <c r="I55" s="17" t="s">
        <v>382</v>
      </c>
    </row>
    <row r="56" spans="2:9" x14ac:dyDescent="0.3">
      <c r="B56" s="15" t="s">
        <v>60</v>
      </c>
      <c r="C56" s="16" t="s">
        <v>283</v>
      </c>
      <c r="D56" s="16" t="s">
        <v>3</v>
      </c>
      <c r="E56" s="16" t="s">
        <v>3</v>
      </c>
      <c r="F56" s="16" t="s">
        <v>4</v>
      </c>
      <c r="G56" s="17"/>
      <c r="H56" s="17"/>
      <c r="I56" s="17" t="s">
        <v>382</v>
      </c>
    </row>
    <row r="57" spans="2:9" x14ac:dyDescent="0.3">
      <c r="B57" s="15" t="s">
        <v>61</v>
      </c>
      <c r="C57" s="16" t="s">
        <v>284</v>
      </c>
      <c r="D57" s="16" t="s">
        <v>7</v>
      </c>
      <c r="E57" s="16" t="s">
        <v>7</v>
      </c>
      <c r="F57" s="16" t="s">
        <v>4</v>
      </c>
      <c r="G57" s="17"/>
      <c r="H57" s="17"/>
      <c r="I57" s="17" t="s">
        <v>382</v>
      </c>
    </row>
    <row r="58" spans="2:9" x14ac:dyDescent="0.3">
      <c r="B58" s="15" t="s">
        <v>62</v>
      </c>
      <c r="C58" s="16" t="s">
        <v>283</v>
      </c>
      <c r="D58" s="16" t="s">
        <v>3</v>
      </c>
      <c r="E58" s="16" t="s">
        <v>3</v>
      </c>
      <c r="F58" s="16" t="s">
        <v>4</v>
      </c>
      <c r="G58" s="17" t="s">
        <v>4</v>
      </c>
      <c r="H58" s="17"/>
      <c r="I58" s="17" t="s">
        <v>382</v>
      </c>
    </row>
    <row r="59" spans="2:9" x14ac:dyDescent="0.3">
      <c r="B59" s="15" t="s">
        <v>63</v>
      </c>
      <c r="C59" s="16" t="s">
        <v>283</v>
      </c>
      <c r="D59" s="16" t="s">
        <v>3</v>
      </c>
      <c r="E59" s="16" t="s">
        <v>3</v>
      </c>
      <c r="F59" s="16" t="s">
        <v>4</v>
      </c>
      <c r="G59" s="17"/>
      <c r="H59" s="17"/>
      <c r="I59" s="17" t="s">
        <v>382</v>
      </c>
    </row>
    <row r="60" spans="2:9" x14ac:dyDescent="0.3">
      <c r="B60" s="15" t="s">
        <v>1</v>
      </c>
      <c r="C60" s="16" t="s">
        <v>284</v>
      </c>
      <c r="D60" s="16" t="s">
        <v>7</v>
      </c>
      <c r="E60" s="16" t="s">
        <v>7</v>
      </c>
      <c r="F60" s="16" t="s">
        <v>4</v>
      </c>
      <c r="G60" s="17"/>
      <c r="H60" s="17"/>
      <c r="I60" s="17" t="s">
        <v>382</v>
      </c>
    </row>
    <row r="61" spans="2:9" x14ac:dyDescent="0.3">
      <c r="B61" s="15" t="s">
        <v>59</v>
      </c>
      <c r="C61" s="16" t="s">
        <v>284</v>
      </c>
      <c r="D61" s="16" t="s">
        <v>43</v>
      </c>
      <c r="E61" s="16" t="s">
        <v>43</v>
      </c>
      <c r="F61" s="16" t="s">
        <v>4</v>
      </c>
      <c r="G61" s="17"/>
      <c r="H61" s="17"/>
      <c r="I61" s="17" t="s">
        <v>382</v>
      </c>
    </row>
    <row r="62" spans="2:9" x14ac:dyDescent="0.3">
      <c r="B62" s="15" t="s">
        <v>64</v>
      </c>
      <c r="C62" s="16" t="s">
        <v>284</v>
      </c>
      <c r="D62" s="16" t="s">
        <v>7</v>
      </c>
      <c r="E62" s="16" t="s">
        <v>7</v>
      </c>
      <c r="F62" s="16" t="s">
        <v>4</v>
      </c>
      <c r="G62" s="17"/>
      <c r="H62" s="17"/>
      <c r="I62" s="17" t="s">
        <v>383</v>
      </c>
    </row>
    <row r="63" spans="2:9" x14ac:dyDescent="0.3">
      <c r="B63" s="15" t="s">
        <v>65</v>
      </c>
      <c r="C63" s="16" t="s">
        <v>284</v>
      </c>
      <c r="D63" s="16" t="s">
        <v>7</v>
      </c>
      <c r="E63" s="16" t="s">
        <v>7</v>
      </c>
      <c r="F63" s="16" t="s">
        <v>4</v>
      </c>
      <c r="G63" s="17"/>
      <c r="H63" s="17"/>
      <c r="I63" s="17" t="s">
        <v>383</v>
      </c>
    </row>
    <row r="64" spans="2:9" x14ac:dyDescent="0.3">
      <c r="B64" s="15" t="s">
        <v>20</v>
      </c>
      <c r="C64" s="16" t="s">
        <v>284</v>
      </c>
      <c r="D64" s="16" t="s">
        <v>3</v>
      </c>
      <c r="E64" s="16" t="s">
        <v>3</v>
      </c>
      <c r="F64" s="16" t="s">
        <v>4</v>
      </c>
      <c r="G64" s="17"/>
      <c r="H64" s="17"/>
      <c r="I64" s="17" t="s">
        <v>383</v>
      </c>
    </row>
    <row r="65" spans="2:9" x14ac:dyDescent="0.3">
      <c r="B65" s="15" t="s">
        <v>66</v>
      </c>
      <c r="C65" s="16" t="s">
        <v>284</v>
      </c>
      <c r="D65" s="16" t="s">
        <v>3</v>
      </c>
      <c r="E65" s="16" t="s">
        <v>3</v>
      </c>
      <c r="F65" s="16" t="s">
        <v>4</v>
      </c>
      <c r="G65" s="17"/>
      <c r="H65" s="17"/>
      <c r="I65" s="17" t="s">
        <v>383</v>
      </c>
    </row>
    <row r="66" spans="2:9" x14ac:dyDescent="0.3">
      <c r="B66" s="15" t="s">
        <v>67</v>
      </c>
      <c r="C66" s="16" t="s">
        <v>284</v>
      </c>
      <c r="D66" s="16" t="s">
        <v>3</v>
      </c>
      <c r="E66" s="16" t="s">
        <v>3</v>
      </c>
      <c r="F66" s="16" t="s">
        <v>4</v>
      </c>
      <c r="G66" s="17"/>
      <c r="H66" s="17"/>
      <c r="I66" s="17" t="s">
        <v>383</v>
      </c>
    </row>
    <row r="67" spans="2:9" x14ac:dyDescent="0.3">
      <c r="B67" s="15" t="s">
        <v>68</v>
      </c>
      <c r="C67" s="16" t="s">
        <v>284</v>
      </c>
      <c r="D67" s="16" t="s">
        <v>3</v>
      </c>
      <c r="E67" s="16" t="s">
        <v>3</v>
      </c>
      <c r="F67" s="16" t="s">
        <v>4</v>
      </c>
      <c r="G67" s="17"/>
      <c r="H67" s="17"/>
      <c r="I67" s="17" t="s">
        <v>383</v>
      </c>
    </row>
    <row r="68" spans="2:9" x14ac:dyDescent="0.3">
      <c r="B68" s="15" t="s">
        <v>69</v>
      </c>
      <c r="C68" s="16" t="s">
        <v>283</v>
      </c>
      <c r="D68" s="16" t="s">
        <v>14</v>
      </c>
      <c r="E68" s="16" t="s">
        <v>14</v>
      </c>
      <c r="F68" s="16" t="s">
        <v>4</v>
      </c>
      <c r="G68" s="17"/>
      <c r="H68" s="17"/>
      <c r="I68" s="17" t="s">
        <v>383</v>
      </c>
    </row>
    <row r="69" spans="2:9" x14ac:dyDescent="0.3">
      <c r="B69" s="15" t="s">
        <v>70</v>
      </c>
      <c r="C69" s="16" t="s">
        <v>283</v>
      </c>
      <c r="D69" s="16" t="s">
        <v>71</v>
      </c>
      <c r="E69" s="16" t="s">
        <v>71</v>
      </c>
      <c r="F69" s="16" t="s">
        <v>4</v>
      </c>
      <c r="G69" s="17"/>
      <c r="H69" s="17"/>
      <c r="I69" s="17" t="s">
        <v>383</v>
      </c>
    </row>
    <row r="70" spans="2:9" x14ac:dyDescent="0.3">
      <c r="B70" s="15" t="s">
        <v>72</v>
      </c>
      <c r="C70" s="16" t="s">
        <v>284</v>
      </c>
      <c r="D70" s="16" t="s">
        <v>3</v>
      </c>
      <c r="E70" s="16" t="s">
        <v>3</v>
      </c>
      <c r="F70" s="16" t="s">
        <v>4</v>
      </c>
      <c r="G70" s="17"/>
      <c r="H70" s="17"/>
      <c r="I70" s="17" t="s">
        <v>383</v>
      </c>
    </row>
    <row r="71" spans="2:9" x14ac:dyDescent="0.3">
      <c r="B71" s="15" t="s">
        <v>73</v>
      </c>
      <c r="C71" s="16" t="s">
        <v>284</v>
      </c>
      <c r="D71" s="16" t="s">
        <v>74</v>
      </c>
      <c r="E71" s="16" t="s">
        <v>285</v>
      </c>
      <c r="F71" s="16" t="s">
        <v>4</v>
      </c>
      <c r="G71" s="17"/>
      <c r="H71" s="17"/>
      <c r="I71" s="17" t="s">
        <v>383</v>
      </c>
    </row>
    <row r="72" spans="2:9" x14ac:dyDescent="0.3">
      <c r="B72" s="15" t="s">
        <v>75</v>
      </c>
      <c r="C72" s="16" t="s">
        <v>284</v>
      </c>
      <c r="D72" s="16" t="s">
        <v>3</v>
      </c>
      <c r="E72" s="16" t="s">
        <v>3</v>
      </c>
      <c r="F72" s="16" t="s">
        <v>4</v>
      </c>
      <c r="G72" s="17"/>
      <c r="H72" s="17"/>
      <c r="I72" s="17" t="s">
        <v>383</v>
      </c>
    </row>
    <row r="73" spans="2:9" x14ac:dyDescent="0.3">
      <c r="B73" s="18" t="s">
        <v>76</v>
      </c>
      <c r="C73" s="19" t="s">
        <v>284</v>
      </c>
      <c r="D73" s="16" t="s">
        <v>3</v>
      </c>
      <c r="E73" s="16" t="s">
        <v>3</v>
      </c>
      <c r="F73" s="16" t="s">
        <v>4</v>
      </c>
      <c r="G73" s="17"/>
      <c r="H73" s="17"/>
      <c r="I73" s="17" t="s">
        <v>383</v>
      </c>
    </row>
    <row r="74" spans="2:9" x14ac:dyDescent="0.3">
      <c r="B74" s="18" t="s">
        <v>77</v>
      </c>
      <c r="C74" s="19" t="s">
        <v>284</v>
      </c>
      <c r="D74" s="16" t="s">
        <v>3</v>
      </c>
      <c r="E74" s="16" t="s">
        <v>3</v>
      </c>
      <c r="F74" s="16" t="s">
        <v>4</v>
      </c>
      <c r="G74" s="17" t="s">
        <v>4</v>
      </c>
      <c r="H74" s="17"/>
      <c r="I74" s="17" t="s">
        <v>383</v>
      </c>
    </row>
    <row r="75" spans="2:9" x14ac:dyDescent="0.3">
      <c r="B75" s="18" t="s">
        <v>78</v>
      </c>
      <c r="C75" s="19" t="s">
        <v>283</v>
      </c>
      <c r="D75" s="16" t="s">
        <v>3</v>
      </c>
      <c r="E75" s="16" t="s">
        <v>3</v>
      </c>
      <c r="F75" s="16" t="s">
        <v>4</v>
      </c>
      <c r="G75" s="17"/>
      <c r="H75" s="17"/>
      <c r="I75" s="17" t="s">
        <v>383</v>
      </c>
    </row>
    <row r="76" spans="2:9" x14ac:dyDescent="0.3">
      <c r="B76" s="18" t="s">
        <v>79</v>
      </c>
      <c r="C76" s="19" t="s">
        <v>283</v>
      </c>
      <c r="D76" s="16" t="s">
        <v>3</v>
      </c>
      <c r="E76" s="16" t="s">
        <v>3</v>
      </c>
      <c r="F76" s="16" t="s">
        <v>4</v>
      </c>
      <c r="G76" s="17" t="s">
        <v>4</v>
      </c>
      <c r="H76" s="17"/>
      <c r="I76" s="17" t="s">
        <v>383</v>
      </c>
    </row>
    <row r="77" spans="2:9" x14ac:dyDescent="0.3">
      <c r="B77" s="18" t="s">
        <v>48</v>
      </c>
      <c r="C77" s="19" t="s">
        <v>283</v>
      </c>
      <c r="D77" s="16" t="s">
        <v>14</v>
      </c>
      <c r="E77" s="16" t="s">
        <v>14</v>
      </c>
      <c r="F77" s="16" t="s">
        <v>4</v>
      </c>
      <c r="G77" s="17"/>
      <c r="H77" s="17"/>
      <c r="I77" s="17" t="s">
        <v>383</v>
      </c>
    </row>
    <row r="78" spans="2:9" x14ac:dyDescent="0.3">
      <c r="B78" s="18" t="s">
        <v>80</v>
      </c>
      <c r="C78" s="19" t="s">
        <v>284</v>
      </c>
      <c r="D78" s="16" t="s">
        <v>3</v>
      </c>
      <c r="E78" s="16" t="s">
        <v>3</v>
      </c>
      <c r="F78" s="16" t="s">
        <v>4</v>
      </c>
      <c r="G78" s="17"/>
      <c r="H78" s="17"/>
      <c r="I78" s="17" t="s">
        <v>383</v>
      </c>
    </row>
    <row r="79" spans="2:9" x14ac:dyDescent="0.3">
      <c r="B79" s="18" t="s">
        <v>30</v>
      </c>
      <c r="C79" s="19" t="s">
        <v>284</v>
      </c>
      <c r="D79" s="16" t="s">
        <v>3</v>
      </c>
      <c r="E79" s="16" t="s">
        <v>3</v>
      </c>
      <c r="F79" s="16" t="s">
        <v>4</v>
      </c>
      <c r="G79" s="17" t="s">
        <v>4</v>
      </c>
      <c r="H79" s="17"/>
      <c r="I79" s="17" t="s">
        <v>383</v>
      </c>
    </row>
    <row r="80" spans="2:9" x14ac:dyDescent="0.3">
      <c r="B80" s="18" t="s">
        <v>81</v>
      </c>
      <c r="C80" s="19" t="s">
        <v>284</v>
      </c>
      <c r="D80" s="16" t="s">
        <v>3</v>
      </c>
      <c r="E80" s="16" t="s">
        <v>3</v>
      </c>
      <c r="F80" s="16" t="s">
        <v>4</v>
      </c>
      <c r="G80" s="17"/>
      <c r="H80" s="17"/>
      <c r="I80" s="17" t="s">
        <v>383</v>
      </c>
    </row>
    <row r="81" spans="2:9" x14ac:dyDescent="0.3">
      <c r="B81" s="18" t="s">
        <v>61</v>
      </c>
      <c r="C81" s="19" t="s">
        <v>284</v>
      </c>
      <c r="D81" s="16" t="s">
        <v>3</v>
      </c>
      <c r="E81" s="16" t="s">
        <v>3</v>
      </c>
      <c r="F81" s="16" t="s">
        <v>4</v>
      </c>
      <c r="G81" s="17"/>
      <c r="H81" s="17"/>
      <c r="I81" s="17" t="s">
        <v>383</v>
      </c>
    </row>
    <row r="82" spans="2:9" x14ac:dyDescent="0.3">
      <c r="B82" s="18" t="s">
        <v>82</v>
      </c>
      <c r="C82" s="19" t="s">
        <v>284</v>
      </c>
      <c r="D82" s="16" t="s">
        <v>83</v>
      </c>
      <c r="E82" s="16" t="s">
        <v>285</v>
      </c>
      <c r="F82" s="16" t="s">
        <v>4</v>
      </c>
      <c r="G82" s="17"/>
      <c r="H82" s="17"/>
      <c r="I82" s="17" t="s">
        <v>383</v>
      </c>
    </row>
    <row r="83" spans="2:9" x14ac:dyDescent="0.3">
      <c r="B83" s="18" t="s">
        <v>84</v>
      </c>
      <c r="C83" s="19" t="s">
        <v>284</v>
      </c>
      <c r="D83" s="16" t="s">
        <v>3</v>
      </c>
      <c r="E83" s="16" t="s">
        <v>3</v>
      </c>
      <c r="F83" s="16" t="s">
        <v>4</v>
      </c>
      <c r="G83" s="17" t="s">
        <v>4</v>
      </c>
      <c r="H83" s="17"/>
      <c r="I83" s="17" t="s">
        <v>383</v>
      </c>
    </row>
    <row r="84" spans="2:9" x14ac:dyDescent="0.3">
      <c r="B84" s="18" t="s">
        <v>85</v>
      </c>
      <c r="C84" s="19" t="s">
        <v>283</v>
      </c>
      <c r="D84" s="16" t="s">
        <v>7</v>
      </c>
      <c r="E84" s="16" t="s">
        <v>7</v>
      </c>
      <c r="F84" s="16" t="s">
        <v>4</v>
      </c>
      <c r="G84" s="17"/>
      <c r="H84" s="17"/>
      <c r="I84" s="17" t="s">
        <v>383</v>
      </c>
    </row>
    <row r="85" spans="2:9" x14ac:dyDescent="0.3">
      <c r="B85" s="18" t="s">
        <v>86</v>
      </c>
      <c r="C85" s="19" t="s">
        <v>284</v>
      </c>
      <c r="D85" s="16" t="s">
        <v>87</v>
      </c>
      <c r="E85" s="16" t="s">
        <v>285</v>
      </c>
      <c r="F85" s="16" t="s">
        <v>4</v>
      </c>
      <c r="G85" s="17"/>
      <c r="H85" s="17"/>
      <c r="I85" s="17" t="s">
        <v>383</v>
      </c>
    </row>
    <row r="86" spans="2:9" x14ac:dyDescent="0.3">
      <c r="B86" s="18" t="s">
        <v>88</v>
      </c>
      <c r="C86" s="19" t="s">
        <v>283</v>
      </c>
      <c r="D86" s="16" t="s">
        <v>14</v>
      </c>
      <c r="E86" s="16" t="s">
        <v>14</v>
      </c>
      <c r="F86" s="16" t="s">
        <v>4</v>
      </c>
      <c r="G86" s="17"/>
      <c r="H86" s="17"/>
      <c r="I86" s="17" t="s">
        <v>383</v>
      </c>
    </row>
    <row r="87" spans="2:9" x14ac:dyDescent="0.3">
      <c r="B87" s="18" t="s">
        <v>89</v>
      </c>
      <c r="C87" s="19" t="s">
        <v>283</v>
      </c>
      <c r="D87" s="16" t="s">
        <v>7</v>
      </c>
      <c r="E87" s="16" t="s">
        <v>7</v>
      </c>
      <c r="F87" s="16" t="s">
        <v>4</v>
      </c>
      <c r="G87" s="17"/>
      <c r="H87" s="17"/>
      <c r="I87" s="17" t="s">
        <v>383</v>
      </c>
    </row>
    <row r="88" spans="2:9" x14ac:dyDescent="0.3">
      <c r="B88" s="18" t="s">
        <v>90</v>
      </c>
      <c r="C88" s="19" t="s">
        <v>283</v>
      </c>
      <c r="D88" s="16" t="s">
        <v>7</v>
      </c>
      <c r="E88" s="16" t="s">
        <v>7</v>
      </c>
      <c r="F88" s="16" t="s">
        <v>4</v>
      </c>
      <c r="G88" s="17"/>
      <c r="H88" s="17"/>
      <c r="I88" s="17" t="s">
        <v>383</v>
      </c>
    </row>
    <row r="89" spans="2:9" x14ac:dyDescent="0.3">
      <c r="B89" s="18" t="s">
        <v>396</v>
      </c>
      <c r="C89" s="19" t="s">
        <v>283</v>
      </c>
      <c r="D89" s="16" t="s">
        <v>7</v>
      </c>
      <c r="E89" s="16" t="s">
        <v>7</v>
      </c>
      <c r="F89" s="16" t="s">
        <v>4</v>
      </c>
      <c r="G89" s="17" t="s">
        <v>4</v>
      </c>
      <c r="H89" s="17"/>
      <c r="I89" s="17" t="s">
        <v>383</v>
      </c>
    </row>
    <row r="90" spans="2:9" x14ac:dyDescent="0.3">
      <c r="B90" s="18" t="s">
        <v>91</v>
      </c>
      <c r="C90" s="19" t="s">
        <v>284</v>
      </c>
      <c r="D90" s="16" t="s">
        <v>3</v>
      </c>
      <c r="E90" s="16" t="s">
        <v>3</v>
      </c>
      <c r="F90" s="16" t="s">
        <v>4</v>
      </c>
      <c r="G90" s="17"/>
      <c r="H90" s="17"/>
      <c r="I90" s="17" t="s">
        <v>383</v>
      </c>
    </row>
    <row r="91" spans="2:9" x14ac:dyDescent="0.3">
      <c r="B91" s="18" t="s">
        <v>92</v>
      </c>
      <c r="C91" s="19" t="s">
        <v>283</v>
      </c>
      <c r="D91" s="16" t="s">
        <v>7</v>
      </c>
      <c r="E91" s="16" t="s">
        <v>7</v>
      </c>
      <c r="F91" s="16" t="s">
        <v>4</v>
      </c>
      <c r="G91" s="17"/>
      <c r="H91" s="17"/>
      <c r="I91" s="17" t="s">
        <v>383</v>
      </c>
    </row>
    <row r="92" spans="2:9" x14ac:dyDescent="0.3">
      <c r="B92" s="18" t="s">
        <v>93</v>
      </c>
      <c r="C92" s="19" t="s">
        <v>283</v>
      </c>
      <c r="D92" s="16" t="s">
        <v>7</v>
      </c>
      <c r="E92" s="16" t="s">
        <v>7</v>
      </c>
      <c r="F92" s="16" t="s">
        <v>4</v>
      </c>
      <c r="G92" s="17"/>
      <c r="H92" s="17"/>
      <c r="I92" s="17" t="s">
        <v>383</v>
      </c>
    </row>
    <row r="93" spans="2:9" x14ac:dyDescent="0.3">
      <c r="B93" s="18" t="s">
        <v>94</v>
      </c>
      <c r="C93" s="19" t="s">
        <v>284</v>
      </c>
      <c r="D93" s="16" t="s">
        <v>7</v>
      </c>
      <c r="E93" s="16" t="s">
        <v>7</v>
      </c>
      <c r="F93" s="16" t="s">
        <v>4</v>
      </c>
      <c r="G93" s="17"/>
      <c r="H93" s="17"/>
      <c r="I93" s="17" t="s">
        <v>383</v>
      </c>
    </row>
    <row r="94" spans="2:9" x14ac:dyDescent="0.3">
      <c r="B94" s="18" t="s">
        <v>95</v>
      </c>
      <c r="C94" s="19" t="s">
        <v>284</v>
      </c>
      <c r="D94" s="16" t="s">
        <v>3</v>
      </c>
      <c r="E94" s="16" t="s">
        <v>3</v>
      </c>
      <c r="F94" s="16" t="s">
        <v>4</v>
      </c>
      <c r="G94" s="17"/>
      <c r="H94" s="17"/>
      <c r="I94" s="17" t="s">
        <v>383</v>
      </c>
    </row>
    <row r="95" spans="2:9" x14ac:dyDescent="0.3">
      <c r="B95" s="18" t="s">
        <v>96</v>
      </c>
      <c r="C95" s="19" t="s">
        <v>284</v>
      </c>
      <c r="D95" s="16" t="s">
        <v>97</v>
      </c>
      <c r="E95" s="16" t="s">
        <v>285</v>
      </c>
      <c r="F95" s="16" t="s">
        <v>4</v>
      </c>
      <c r="G95" s="17"/>
      <c r="H95" s="17"/>
      <c r="I95" s="17" t="s">
        <v>383</v>
      </c>
    </row>
    <row r="96" spans="2:9" x14ac:dyDescent="0.3">
      <c r="B96" s="18" t="s">
        <v>98</v>
      </c>
      <c r="C96" s="19" t="s">
        <v>284</v>
      </c>
      <c r="D96" s="16" t="s">
        <v>99</v>
      </c>
      <c r="E96" s="16" t="s">
        <v>285</v>
      </c>
      <c r="F96" s="16" t="s">
        <v>4</v>
      </c>
      <c r="G96" s="17"/>
      <c r="H96" s="17"/>
      <c r="I96" s="17" t="s">
        <v>383</v>
      </c>
    </row>
    <row r="97" spans="2:9" x14ac:dyDescent="0.3">
      <c r="B97" s="18" t="s">
        <v>100</v>
      </c>
      <c r="C97" s="19" t="s">
        <v>283</v>
      </c>
      <c r="D97" s="16" t="s">
        <v>3</v>
      </c>
      <c r="E97" s="16" t="s">
        <v>3</v>
      </c>
      <c r="F97" s="16" t="s">
        <v>4</v>
      </c>
      <c r="G97" s="17"/>
      <c r="H97" s="17"/>
      <c r="I97" s="17" t="s">
        <v>383</v>
      </c>
    </row>
    <row r="98" spans="2:9" x14ac:dyDescent="0.3">
      <c r="B98" s="18" t="s">
        <v>98</v>
      </c>
      <c r="C98" s="19" t="s">
        <v>284</v>
      </c>
      <c r="D98" s="16"/>
      <c r="E98" s="16" t="s">
        <v>290</v>
      </c>
      <c r="F98" s="16"/>
      <c r="G98" s="17"/>
      <c r="H98" s="17"/>
      <c r="I98" s="17" t="s">
        <v>383</v>
      </c>
    </row>
    <row r="99" spans="2:9" x14ac:dyDescent="0.3">
      <c r="B99" s="18" t="s">
        <v>101</v>
      </c>
      <c r="C99" s="19" t="s">
        <v>284</v>
      </c>
      <c r="D99" s="16" t="s">
        <v>3</v>
      </c>
      <c r="E99" s="16" t="s">
        <v>3</v>
      </c>
      <c r="F99" s="16" t="s">
        <v>4</v>
      </c>
      <c r="G99" s="17"/>
      <c r="H99" s="17"/>
      <c r="I99" s="17" t="s">
        <v>383</v>
      </c>
    </row>
    <row r="100" spans="2:9" x14ac:dyDescent="0.3">
      <c r="B100" s="18" t="s">
        <v>96</v>
      </c>
      <c r="C100" s="19" t="s">
        <v>284</v>
      </c>
      <c r="D100" s="16" t="s">
        <v>14</v>
      </c>
      <c r="E100" s="16" t="s">
        <v>14</v>
      </c>
      <c r="F100" s="16" t="s">
        <v>4</v>
      </c>
      <c r="G100" s="17" t="s">
        <v>4</v>
      </c>
      <c r="H100" s="17"/>
      <c r="I100" s="17" t="s">
        <v>383</v>
      </c>
    </row>
    <row r="101" spans="2:9" x14ac:dyDescent="0.3">
      <c r="B101" s="18" t="s">
        <v>102</v>
      </c>
      <c r="C101" s="19" t="s">
        <v>284</v>
      </c>
      <c r="D101" s="16" t="s">
        <v>3</v>
      </c>
      <c r="E101" s="16" t="s">
        <v>3</v>
      </c>
      <c r="F101" s="16" t="s">
        <v>4</v>
      </c>
      <c r="G101" s="17"/>
      <c r="H101" s="17"/>
      <c r="I101" s="17" t="s">
        <v>383</v>
      </c>
    </row>
    <row r="102" spans="2:9" x14ac:dyDescent="0.3">
      <c r="B102" s="18" t="s">
        <v>103</v>
      </c>
      <c r="C102" s="19" t="s">
        <v>283</v>
      </c>
      <c r="D102" s="16" t="s">
        <v>7</v>
      </c>
      <c r="E102" s="16" t="s">
        <v>7</v>
      </c>
      <c r="F102" s="16" t="s">
        <v>4</v>
      </c>
      <c r="G102" s="17" t="s">
        <v>4</v>
      </c>
      <c r="H102" s="17"/>
      <c r="I102" s="17" t="s">
        <v>383</v>
      </c>
    </row>
    <row r="103" spans="2:9" x14ac:dyDescent="0.3">
      <c r="B103" s="18" t="s">
        <v>104</v>
      </c>
      <c r="C103" s="19" t="s">
        <v>284</v>
      </c>
      <c r="D103" s="16" t="s">
        <v>7</v>
      </c>
      <c r="E103" s="16" t="s">
        <v>7</v>
      </c>
      <c r="F103" s="16" t="s">
        <v>4</v>
      </c>
      <c r="G103" s="17" t="s">
        <v>4</v>
      </c>
      <c r="H103" s="17"/>
      <c r="I103" s="17" t="s">
        <v>383</v>
      </c>
    </row>
    <row r="104" spans="2:9" x14ac:dyDescent="0.3">
      <c r="B104" s="18" t="s">
        <v>105</v>
      </c>
      <c r="C104" s="19" t="s">
        <v>284</v>
      </c>
      <c r="D104" s="16" t="s">
        <v>3</v>
      </c>
      <c r="E104" s="16" t="s">
        <v>3</v>
      </c>
      <c r="F104" s="16" t="s">
        <v>4</v>
      </c>
      <c r="G104" s="17"/>
      <c r="H104" s="17"/>
      <c r="I104" s="17" t="s">
        <v>383</v>
      </c>
    </row>
    <row r="105" spans="2:9" x14ac:dyDescent="0.3">
      <c r="B105" s="18" t="s">
        <v>106</v>
      </c>
      <c r="C105" s="19" t="s">
        <v>283</v>
      </c>
      <c r="D105" s="16" t="s">
        <v>3</v>
      </c>
      <c r="E105" s="16" t="s">
        <v>3</v>
      </c>
      <c r="F105" s="16" t="s">
        <v>4</v>
      </c>
      <c r="G105" s="17" t="s">
        <v>4</v>
      </c>
      <c r="H105" s="17"/>
      <c r="I105" s="17" t="s">
        <v>383</v>
      </c>
    </row>
    <row r="106" spans="2:9" x14ac:dyDescent="0.3">
      <c r="B106" s="18" t="s">
        <v>46</v>
      </c>
      <c r="C106" s="19" t="s">
        <v>283</v>
      </c>
      <c r="D106" s="16" t="s">
        <v>3</v>
      </c>
      <c r="E106" s="16" t="s">
        <v>3</v>
      </c>
      <c r="F106" s="16" t="s">
        <v>4</v>
      </c>
      <c r="G106" s="17"/>
      <c r="H106" s="17"/>
      <c r="I106" s="17" t="s">
        <v>383</v>
      </c>
    </row>
    <row r="107" spans="2:9" x14ac:dyDescent="0.3">
      <c r="B107" s="18" t="s">
        <v>107</v>
      </c>
      <c r="C107" s="19" t="s">
        <v>284</v>
      </c>
      <c r="D107" s="16" t="s">
        <v>3</v>
      </c>
      <c r="E107" s="16" t="s">
        <v>3</v>
      </c>
      <c r="F107" s="16" t="s">
        <v>4</v>
      </c>
      <c r="G107" s="17" t="s">
        <v>4</v>
      </c>
      <c r="H107" s="17"/>
      <c r="I107" s="17" t="s">
        <v>383</v>
      </c>
    </row>
    <row r="108" spans="2:9" x14ac:dyDescent="0.3">
      <c r="B108" s="18" t="s">
        <v>108</v>
      </c>
      <c r="C108" s="19" t="s">
        <v>283</v>
      </c>
      <c r="D108" s="16" t="s">
        <v>7</v>
      </c>
      <c r="E108" s="16" t="s">
        <v>7</v>
      </c>
      <c r="F108" s="16" t="s">
        <v>4</v>
      </c>
      <c r="G108" s="17"/>
      <c r="H108" s="17"/>
      <c r="I108" s="17" t="s">
        <v>383</v>
      </c>
    </row>
    <row r="109" spans="2:9" x14ac:dyDescent="0.3">
      <c r="B109" s="18" t="s">
        <v>109</v>
      </c>
      <c r="C109" s="19" t="s">
        <v>283</v>
      </c>
      <c r="D109" s="16" t="s">
        <v>3</v>
      </c>
      <c r="E109" s="16" t="s">
        <v>3</v>
      </c>
      <c r="F109" s="16" t="s">
        <v>4</v>
      </c>
      <c r="G109" s="17" t="s">
        <v>4</v>
      </c>
      <c r="H109" s="17"/>
      <c r="I109" s="17" t="s">
        <v>383</v>
      </c>
    </row>
    <row r="110" spans="2:9" x14ac:dyDescent="0.3">
      <c r="B110" s="18" t="s">
        <v>110</v>
      </c>
      <c r="C110" s="19" t="s">
        <v>284</v>
      </c>
      <c r="D110" s="16" t="s">
        <v>3</v>
      </c>
      <c r="E110" s="16" t="s">
        <v>3</v>
      </c>
      <c r="F110" s="16" t="s">
        <v>4</v>
      </c>
      <c r="G110" s="17"/>
      <c r="H110" s="17"/>
      <c r="I110" s="17" t="s">
        <v>383</v>
      </c>
    </row>
    <row r="111" spans="2:9" x14ac:dyDescent="0.3">
      <c r="B111" s="18" t="s">
        <v>112</v>
      </c>
      <c r="C111" s="19" t="s">
        <v>284</v>
      </c>
      <c r="D111" s="16" t="s">
        <v>3</v>
      </c>
      <c r="E111" s="16" t="s">
        <v>3</v>
      </c>
      <c r="F111" s="16" t="s">
        <v>4</v>
      </c>
      <c r="G111" s="17"/>
      <c r="H111" s="17"/>
      <c r="I111" s="17" t="s">
        <v>383</v>
      </c>
    </row>
    <row r="112" spans="2:9" x14ac:dyDescent="0.3">
      <c r="B112" s="18" t="s">
        <v>113</v>
      </c>
      <c r="C112" s="19" t="s">
        <v>283</v>
      </c>
      <c r="D112" s="16" t="s">
        <v>7</v>
      </c>
      <c r="E112" s="16" t="s">
        <v>7</v>
      </c>
      <c r="F112" s="16" t="s">
        <v>4</v>
      </c>
      <c r="G112" s="17"/>
      <c r="H112" s="17"/>
      <c r="I112" s="17" t="s">
        <v>383</v>
      </c>
    </row>
    <row r="113" spans="2:9" x14ac:dyDescent="0.3">
      <c r="B113" s="18" t="s">
        <v>114</v>
      </c>
      <c r="C113" s="19" t="s">
        <v>283</v>
      </c>
      <c r="D113" s="16" t="s">
        <v>3</v>
      </c>
      <c r="E113" s="16" t="s">
        <v>3</v>
      </c>
      <c r="F113" s="16" t="s">
        <v>4</v>
      </c>
      <c r="G113" s="17"/>
      <c r="H113" s="17"/>
      <c r="I113" s="17" t="s">
        <v>383</v>
      </c>
    </row>
    <row r="114" spans="2:9" x14ac:dyDescent="0.3">
      <c r="B114" s="18" t="s">
        <v>115</v>
      </c>
      <c r="C114" s="19" t="s">
        <v>284</v>
      </c>
      <c r="D114" s="16" t="s">
        <v>3</v>
      </c>
      <c r="E114" s="16" t="s">
        <v>3</v>
      </c>
      <c r="F114" s="16" t="s">
        <v>4</v>
      </c>
      <c r="G114" s="17"/>
      <c r="H114" s="17"/>
      <c r="I114" s="17" t="s">
        <v>383</v>
      </c>
    </row>
    <row r="115" spans="2:9" x14ac:dyDescent="0.3">
      <c r="B115" s="18" t="s">
        <v>77</v>
      </c>
      <c r="C115" s="19" t="s">
        <v>284</v>
      </c>
      <c r="D115" s="16" t="s">
        <v>3</v>
      </c>
      <c r="E115" s="16" t="s">
        <v>3</v>
      </c>
      <c r="F115" s="16" t="s">
        <v>4</v>
      </c>
      <c r="G115" s="17"/>
      <c r="H115" s="17"/>
      <c r="I115" s="17" t="s">
        <v>383</v>
      </c>
    </row>
    <row r="116" spans="2:9" x14ac:dyDescent="0.3">
      <c r="B116" s="18" t="s">
        <v>42</v>
      </c>
      <c r="C116" s="19" t="s">
        <v>284</v>
      </c>
      <c r="D116" s="16" t="s">
        <v>116</v>
      </c>
      <c r="E116" s="16" t="s">
        <v>285</v>
      </c>
      <c r="F116" s="16" t="s">
        <v>4</v>
      </c>
      <c r="G116" s="17"/>
      <c r="H116" s="17"/>
      <c r="I116" s="17" t="s">
        <v>383</v>
      </c>
    </row>
    <row r="117" spans="2:9" x14ac:dyDescent="0.3">
      <c r="B117" s="18" t="s">
        <v>107</v>
      </c>
      <c r="C117" s="19" t="s">
        <v>284</v>
      </c>
      <c r="D117" s="16" t="s">
        <v>3</v>
      </c>
      <c r="E117" s="16" t="s">
        <v>3</v>
      </c>
      <c r="F117" s="16" t="s">
        <v>4</v>
      </c>
      <c r="G117" s="17"/>
      <c r="H117" s="17"/>
      <c r="I117" s="17" t="s">
        <v>383</v>
      </c>
    </row>
    <row r="118" spans="2:9" x14ac:dyDescent="0.3">
      <c r="B118" s="18" t="s">
        <v>117</v>
      </c>
      <c r="C118" s="19" t="s">
        <v>284</v>
      </c>
      <c r="D118" s="16" t="s">
        <v>7</v>
      </c>
      <c r="E118" s="16" t="s">
        <v>7</v>
      </c>
      <c r="F118" s="16" t="s">
        <v>4</v>
      </c>
      <c r="G118" s="17"/>
      <c r="H118" s="17"/>
      <c r="I118" s="17" t="s">
        <v>383</v>
      </c>
    </row>
    <row r="119" spans="2:9" x14ac:dyDescent="0.3">
      <c r="B119" s="18" t="s">
        <v>118</v>
      </c>
      <c r="C119" s="19" t="s">
        <v>284</v>
      </c>
      <c r="D119" s="16" t="s">
        <v>3</v>
      </c>
      <c r="E119" s="16" t="s">
        <v>3</v>
      </c>
      <c r="F119" s="16" t="s">
        <v>4</v>
      </c>
      <c r="G119" s="17" t="s">
        <v>4</v>
      </c>
      <c r="H119" s="17"/>
      <c r="I119" s="17" t="s">
        <v>383</v>
      </c>
    </row>
    <row r="120" spans="2:9" x14ac:dyDescent="0.3">
      <c r="B120" s="18" t="s">
        <v>119</v>
      </c>
      <c r="C120" s="19" t="s">
        <v>283</v>
      </c>
      <c r="D120" s="16" t="s">
        <v>7</v>
      </c>
      <c r="E120" s="16" t="s">
        <v>7</v>
      </c>
      <c r="F120" s="16" t="s">
        <v>4</v>
      </c>
      <c r="G120" s="17" t="s">
        <v>4</v>
      </c>
      <c r="H120" s="17"/>
      <c r="I120" s="17" t="s">
        <v>383</v>
      </c>
    </row>
    <row r="121" spans="2:9" x14ac:dyDescent="0.3">
      <c r="B121" s="18" t="s">
        <v>120</v>
      </c>
      <c r="C121" s="19" t="s">
        <v>284</v>
      </c>
      <c r="D121" s="16" t="s">
        <v>7</v>
      </c>
      <c r="E121" s="16" t="s">
        <v>7</v>
      </c>
      <c r="F121" s="16" t="s">
        <v>4</v>
      </c>
      <c r="G121" s="17"/>
      <c r="H121" s="17"/>
      <c r="I121" s="17" t="s">
        <v>383</v>
      </c>
    </row>
    <row r="122" spans="2:9" x14ac:dyDescent="0.3">
      <c r="B122" s="18" t="s">
        <v>75</v>
      </c>
      <c r="C122" s="19" t="s">
        <v>284</v>
      </c>
      <c r="D122" s="16" t="s">
        <v>3</v>
      </c>
      <c r="E122" s="16" t="s">
        <v>3</v>
      </c>
      <c r="F122" s="16" t="s">
        <v>4</v>
      </c>
      <c r="G122" s="17"/>
      <c r="H122" s="17"/>
      <c r="I122" s="17" t="s">
        <v>383</v>
      </c>
    </row>
    <row r="123" spans="2:9" x14ac:dyDescent="0.3">
      <c r="B123" s="18" t="s">
        <v>1</v>
      </c>
      <c r="C123" s="19" t="s">
        <v>284</v>
      </c>
      <c r="D123" s="16" t="s">
        <v>7</v>
      </c>
      <c r="E123" s="16" t="s">
        <v>7</v>
      </c>
      <c r="F123" s="16" t="s">
        <v>4</v>
      </c>
      <c r="G123" s="17"/>
      <c r="H123" s="17"/>
      <c r="I123" s="17" t="s">
        <v>383</v>
      </c>
    </row>
    <row r="124" spans="2:9" x14ac:dyDescent="0.3">
      <c r="B124" s="18" t="s">
        <v>121</v>
      </c>
      <c r="C124" s="19" t="s">
        <v>284</v>
      </c>
      <c r="D124" s="16" t="s">
        <v>122</v>
      </c>
      <c r="E124" s="16" t="s">
        <v>287</v>
      </c>
      <c r="F124" s="16" t="s">
        <v>4</v>
      </c>
      <c r="G124" s="17"/>
      <c r="H124" s="17"/>
      <c r="I124" s="17" t="s">
        <v>383</v>
      </c>
    </row>
    <row r="125" spans="2:9" x14ac:dyDescent="0.3">
      <c r="B125" s="18" t="s">
        <v>123</v>
      </c>
      <c r="C125" s="19" t="s">
        <v>284</v>
      </c>
      <c r="D125" s="16" t="s">
        <v>3</v>
      </c>
      <c r="E125" s="16" t="s">
        <v>3</v>
      </c>
      <c r="F125" s="16" t="s">
        <v>4</v>
      </c>
      <c r="G125" s="17"/>
      <c r="H125" s="17"/>
      <c r="I125" s="17" t="s">
        <v>383</v>
      </c>
    </row>
    <row r="126" spans="2:9" x14ac:dyDescent="0.3">
      <c r="B126" s="18" t="s">
        <v>15</v>
      </c>
      <c r="C126" s="19" t="s">
        <v>284</v>
      </c>
      <c r="D126" s="16" t="s">
        <v>3</v>
      </c>
      <c r="E126" s="16" t="s">
        <v>3</v>
      </c>
      <c r="F126" s="16" t="s">
        <v>4</v>
      </c>
      <c r="G126" s="17"/>
      <c r="H126" s="17"/>
      <c r="I126" s="17" t="s">
        <v>383</v>
      </c>
    </row>
    <row r="127" spans="2:9" x14ac:dyDescent="0.3">
      <c r="B127" s="18" t="s">
        <v>124</v>
      </c>
      <c r="C127" s="19" t="s">
        <v>283</v>
      </c>
      <c r="D127" s="16" t="s">
        <v>7</v>
      </c>
      <c r="E127" s="16" t="s">
        <v>7</v>
      </c>
      <c r="F127" s="16" t="s">
        <v>4</v>
      </c>
      <c r="G127" s="17"/>
      <c r="H127" s="17"/>
      <c r="I127" s="17" t="s">
        <v>383</v>
      </c>
    </row>
    <row r="128" spans="2:9" x14ac:dyDescent="0.3">
      <c r="B128" s="18" t="s">
        <v>17</v>
      </c>
      <c r="C128" s="19" t="s">
        <v>284</v>
      </c>
      <c r="D128" s="16" t="s">
        <v>3</v>
      </c>
      <c r="E128" s="16" t="s">
        <v>3</v>
      </c>
      <c r="F128" s="16" t="s">
        <v>4</v>
      </c>
      <c r="G128" s="17" t="s">
        <v>4</v>
      </c>
      <c r="H128" s="17"/>
      <c r="I128" s="17" t="s">
        <v>383</v>
      </c>
    </row>
    <row r="129" spans="2:9" x14ac:dyDescent="0.3">
      <c r="B129" s="18" t="s">
        <v>17</v>
      </c>
      <c r="C129" s="19" t="s">
        <v>284</v>
      </c>
      <c r="D129" s="16" t="s">
        <v>3</v>
      </c>
      <c r="E129" s="16" t="s">
        <v>3</v>
      </c>
      <c r="F129" s="16" t="s">
        <v>4</v>
      </c>
      <c r="G129" s="17"/>
      <c r="H129" s="17"/>
      <c r="I129" s="17" t="s">
        <v>383</v>
      </c>
    </row>
    <row r="130" spans="2:9" x14ac:dyDescent="0.3">
      <c r="B130" s="18" t="s">
        <v>125</v>
      </c>
      <c r="C130" s="19" t="s">
        <v>284</v>
      </c>
      <c r="D130" s="16" t="s">
        <v>126</v>
      </c>
      <c r="E130" s="16" t="s">
        <v>285</v>
      </c>
      <c r="F130" s="16" t="s">
        <v>4</v>
      </c>
      <c r="G130" s="17"/>
      <c r="H130" s="17"/>
      <c r="I130" s="17" t="s">
        <v>383</v>
      </c>
    </row>
    <row r="131" spans="2:9" x14ac:dyDescent="0.3">
      <c r="B131" s="18" t="s">
        <v>127</v>
      </c>
      <c r="C131" s="19" t="s">
        <v>284</v>
      </c>
      <c r="D131" s="16" t="s">
        <v>128</v>
      </c>
      <c r="E131" s="16" t="s">
        <v>285</v>
      </c>
      <c r="F131" s="16" t="s">
        <v>4</v>
      </c>
      <c r="G131" s="17"/>
      <c r="H131" s="17"/>
      <c r="I131" s="17" t="s">
        <v>383</v>
      </c>
    </row>
    <row r="132" spans="2:9" x14ac:dyDescent="0.3">
      <c r="B132" s="18" t="s">
        <v>129</v>
      </c>
      <c r="C132" s="19" t="s">
        <v>284</v>
      </c>
      <c r="D132" s="16" t="s">
        <v>7</v>
      </c>
      <c r="E132" s="16" t="s">
        <v>7</v>
      </c>
      <c r="F132" s="16" t="s">
        <v>4</v>
      </c>
      <c r="G132" s="17"/>
      <c r="H132" s="17"/>
      <c r="I132" s="17" t="s">
        <v>383</v>
      </c>
    </row>
    <row r="133" spans="2:9" x14ac:dyDescent="0.3">
      <c r="B133" s="18" t="s">
        <v>124</v>
      </c>
      <c r="C133" s="19" t="s">
        <v>283</v>
      </c>
      <c r="D133" s="16" t="s">
        <v>3</v>
      </c>
      <c r="E133" s="16" t="s">
        <v>3</v>
      </c>
      <c r="F133" s="16" t="s">
        <v>4</v>
      </c>
      <c r="G133" s="17"/>
      <c r="H133" s="17"/>
      <c r="I133" s="17" t="s">
        <v>383</v>
      </c>
    </row>
    <row r="134" spans="2:9" x14ac:dyDescent="0.3">
      <c r="B134" s="18" t="s">
        <v>130</v>
      </c>
      <c r="C134" s="19" t="s">
        <v>283</v>
      </c>
      <c r="D134" s="16" t="s">
        <v>3</v>
      </c>
      <c r="E134" s="16" t="s">
        <v>3</v>
      </c>
      <c r="F134" s="16" t="s">
        <v>4</v>
      </c>
      <c r="G134" s="17" t="s">
        <v>4</v>
      </c>
      <c r="H134" s="17"/>
      <c r="I134" s="17" t="s">
        <v>383</v>
      </c>
    </row>
    <row r="135" spans="2:9" x14ac:dyDescent="0.3">
      <c r="B135" s="18" t="s">
        <v>58</v>
      </c>
      <c r="C135" s="19" t="s">
        <v>284</v>
      </c>
      <c r="D135" s="16" t="s">
        <v>3</v>
      </c>
      <c r="E135" s="16" t="s">
        <v>3</v>
      </c>
      <c r="F135" s="16" t="s">
        <v>4</v>
      </c>
      <c r="G135" s="17"/>
      <c r="H135" s="17"/>
      <c r="I135" s="17" t="s">
        <v>383</v>
      </c>
    </row>
    <row r="136" spans="2:9" x14ac:dyDescent="0.3">
      <c r="B136" s="18" t="s">
        <v>132</v>
      </c>
      <c r="C136" s="19" t="s">
        <v>284</v>
      </c>
      <c r="D136" s="16" t="s">
        <v>3</v>
      </c>
      <c r="E136" s="16" t="s">
        <v>3</v>
      </c>
      <c r="F136" s="16" t="s">
        <v>4</v>
      </c>
      <c r="G136" s="17"/>
      <c r="H136" s="17"/>
      <c r="I136" s="17" t="s">
        <v>383</v>
      </c>
    </row>
    <row r="137" spans="2:9" x14ac:dyDescent="0.3">
      <c r="B137" s="18" t="s">
        <v>133</v>
      </c>
      <c r="C137" s="19" t="s">
        <v>283</v>
      </c>
      <c r="D137" s="16" t="s">
        <v>7</v>
      </c>
      <c r="E137" s="16" t="s">
        <v>7</v>
      </c>
      <c r="F137" s="16" t="s">
        <v>4</v>
      </c>
      <c r="G137" s="17"/>
      <c r="H137" s="17"/>
      <c r="I137" s="17" t="s">
        <v>383</v>
      </c>
    </row>
    <row r="138" spans="2:9" x14ac:dyDescent="0.3">
      <c r="B138" s="18" t="s">
        <v>134</v>
      </c>
      <c r="C138" s="19" t="s">
        <v>283</v>
      </c>
      <c r="D138" s="16" t="s">
        <v>14</v>
      </c>
      <c r="E138" s="16" t="s">
        <v>14</v>
      </c>
      <c r="F138" s="16" t="s">
        <v>4</v>
      </c>
      <c r="G138" s="17"/>
      <c r="H138" s="17"/>
      <c r="I138" s="17" t="s">
        <v>383</v>
      </c>
    </row>
    <row r="139" spans="2:9" x14ac:dyDescent="0.3">
      <c r="B139" s="18" t="s">
        <v>135</v>
      </c>
      <c r="C139" s="19" t="s">
        <v>283</v>
      </c>
      <c r="D139" s="16" t="s">
        <v>3</v>
      </c>
      <c r="E139" s="16" t="s">
        <v>3</v>
      </c>
      <c r="F139" s="16" t="s">
        <v>4</v>
      </c>
      <c r="G139" s="17"/>
      <c r="H139" s="17"/>
      <c r="I139" s="17" t="s">
        <v>383</v>
      </c>
    </row>
    <row r="140" spans="2:9" x14ac:dyDescent="0.3">
      <c r="B140" s="18" t="s">
        <v>49</v>
      </c>
      <c r="C140" s="19" t="s">
        <v>284</v>
      </c>
      <c r="D140" s="16" t="s">
        <v>3</v>
      </c>
      <c r="E140" s="16" t="s">
        <v>3</v>
      </c>
      <c r="F140" s="16" t="s">
        <v>4</v>
      </c>
      <c r="G140" s="17"/>
      <c r="H140" s="17"/>
      <c r="I140" s="17" t="s">
        <v>383</v>
      </c>
    </row>
    <row r="141" spans="2:9" x14ac:dyDescent="0.3">
      <c r="B141" s="18" t="s">
        <v>136</v>
      </c>
      <c r="C141" s="19" t="s">
        <v>284</v>
      </c>
      <c r="D141" s="16" t="s">
        <v>7</v>
      </c>
      <c r="E141" s="16" t="s">
        <v>7</v>
      </c>
      <c r="F141" s="16" t="s">
        <v>4</v>
      </c>
      <c r="G141" s="17"/>
      <c r="H141" s="17"/>
      <c r="I141" s="17" t="s">
        <v>383</v>
      </c>
    </row>
    <row r="142" spans="2:9" x14ac:dyDescent="0.3">
      <c r="B142" s="18" t="s">
        <v>137</v>
      </c>
      <c r="C142" s="19" t="s">
        <v>284</v>
      </c>
      <c r="D142" s="16" t="s">
        <v>7</v>
      </c>
      <c r="E142" s="16" t="s">
        <v>7</v>
      </c>
      <c r="F142" s="16" t="s">
        <v>4</v>
      </c>
      <c r="G142" s="17"/>
      <c r="H142" s="17"/>
      <c r="I142" s="17" t="s">
        <v>383</v>
      </c>
    </row>
    <row r="143" spans="2:9" x14ac:dyDescent="0.3">
      <c r="B143" s="18" t="s">
        <v>138</v>
      </c>
      <c r="C143" s="19" t="s">
        <v>284</v>
      </c>
      <c r="D143" s="16" t="s">
        <v>71</v>
      </c>
      <c r="E143" s="16" t="s">
        <v>71</v>
      </c>
      <c r="F143" s="16" t="s">
        <v>4</v>
      </c>
      <c r="G143" s="17" t="s">
        <v>4</v>
      </c>
      <c r="H143" s="17"/>
      <c r="I143" s="17" t="s">
        <v>383</v>
      </c>
    </row>
    <row r="144" spans="2:9" x14ac:dyDescent="0.3">
      <c r="B144" s="18" t="s">
        <v>139</v>
      </c>
      <c r="C144" s="19" t="s">
        <v>284</v>
      </c>
      <c r="D144" s="16" t="s">
        <v>7</v>
      </c>
      <c r="E144" s="16" t="s">
        <v>7</v>
      </c>
      <c r="F144" s="16" t="s">
        <v>4</v>
      </c>
      <c r="G144" s="17"/>
      <c r="H144" s="17"/>
      <c r="I144" s="17" t="s">
        <v>383</v>
      </c>
    </row>
    <row r="145" spans="2:9" x14ac:dyDescent="0.3">
      <c r="B145" s="18" t="s">
        <v>140</v>
      </c>
      <c r="C145" s="19" t="s">
        <v>283</v>
      </c>
      <c r="D145" s="16" t="s">
        <v>3</v>
      </c>
      <c r="E145" s="16" t="s">
        <v>3</v>
      </c>
      <c r="F145" s="16" t="s">
        <v>4</v>
      </c>
      <c r="G145" s="17"/>
      <c r="H145" s="17"/>
      <c r="I145" s="17" t="s">
        <v>383</v>
      </c>
    </row>
    <row r="146" spans="2:9" x14ac:dyDescent="0.3">
      <c r="B146" s="18" t="s">
        <v>141</v>
      </c>
      <c r="C146" s="19" t="s">
        <v>284</v>
      </c>
      <c r="D146" s="16" t="s">
        <v>3</v>
      </c>
      <c r="E146" s="16" t="s">
        <v>3</v>
      </c>
      <c r="F146" s="16" t="s">
        <v>4</v>
      </c>
      <c r="G146" s="17"/>
      <c r="H146" s="17"/>
      <c r="I146" s="17" t="s">
        <v>383</v>
      </c>
    </row>
    <row r="147" spans="2:9" x14ac:dyDescent="0.3">
      <c r="B147" s="18" t="s">
        <v>131</v>
      </c>
      <c r="C147" s="19" t="s">
        <v>284</v>
      </c>
      <c r="D147" s="16" t="s">
        <v>3</v>
      </c>
      <c r="E147" s="16" t="s">
        <v>3</v>
      </c>
      <c r="F147" s="16" t="s">
        <v>4</v>
      </c>
      <c r="G147" s="17"/>
      <c r="H147" s="17"/>
      <c r="I147" s="17" t="s">
        <v>383</v>
      </c>
    </row>
    <row r="148" spans="2:9" x14ac:dyDescent="0.3">
      <c r="B148" s="18" t="s">
        <v>142</v>
      </c>
      <c r="C148" s="19" t="s">
        <v>284</v>
      </c>
      <c r="D148" s="16" t="s">
        <v>3</v>
      </c>
      <c r="E148" s="16" t="s">
        <v>3</v>
      </c>
      <c r="F148" s="16" t="s">
        <v>4</v>
      </c>
      <c r="G148" s="17"/>
      <c r="H148" s="17"/>
      <c r="I148" s="17" t="s">
        <v>383</v>
      </c>
    </row>
    <row r="149" spans="2:9" x14ac:dyDescent="0.3">
      <c r="B149" s="18" t="s">
        <v>143</v>
      </c>
      <c r="C149" s="19" t="s">
        <v>284</v>
      </c>
      <c r="D149" s="16" t="s">
        <v>3</v>
      </c>
      <c r="E149" s="16" t="s">
        <v>3</v>
      </c>
      <c r="F149" s="16" t="s">
        <v>4</v>
      </c>
      <c r="G149" s="17"/>
      <c r="H149" s="17"/>
      <c r="I149" s="17" t="s">
        <v>383</v>
      </c>
    </row>
    <row r="150" spans="2:9" x14ac:dyDescent="0.3">
      <c r="B150" s="18" t="s">
        <v>33</v>
      </c>
      <c r="C150" s="19" t="s">
        <v>284</v>
      </c>
      <c r="D150" s="16" t="s">
        <v>14</v>
      </c>
      <c r="E150" s="16" t="s">
        <v>14</v>
      </c>
      <c r="F150" s="16" t="s">
        <v>4</v>
      </c>
      <c r="G150" s="17"/>
      <c r="H150" s="17"/>
      <c r="I150" s="17" t="s">
        <v>383</v>
      </c>
    </row>
    <row r="151" spans="2:9" x14ac:dyDescent="0.3">
      <c r="B151" s="18" t="s">
        <v>58</v>
      </c>
      <c r="C151" s="19" t="s">
        <v>284</v>
      </c>
      <c r="D151" s="16" t="s">
        <v>3</v>
      </c>
      <c r="E151" s="16" t="s">
        <v>3</v>
      </c>
      <c r="F151" s="16" t="s">
        <v>4</v>
      </c>
      <c r="G151" s="17"/>
      <c r="H151" s="17"/>
      <c r="I151" s="17" t="s">
        <v>383</v>
      </c>
    </row>
    <row r="152" spans="2:9" x14ac:dyDescent="0.3">
      <c r="B152" s="18" t="s">
        <v>55</v>
      </c>
      <c r="C152" s="19" t="s">
        <v>284</v>
      </c>
      <c r="D152" s="16" t="s">
        <v>144</v>
      </c>
      <c r="E152" s="16" t="s">
        <v>287</v>
      </c>
      <c r="F152" s="16" t="s">
        <v>4</v>
      </c>
      <c r="G152" s="17"/>
      <c r="H152" s="17"/>
      <c r="I152" s="17" t="s">
        <v>383</v>
      </c>
    </row>
    <row r="153" spans="2:9" x14ac:dyDescent="0.3">
      <c r="B153" s="18" t="s">
        <v>145</v>
      </c>
      <c r="C153" s="19" t="s">
        <v>284</v>
      </c>
      <c r="D153" s="16" t="s">
        <v>14</v>
      </c>
      <c r="E153" s="16" t="s">
        <v>14</v>
      </c>
      <c r="F153" s="16" t="s">
        <v>4</v>
      </c>
      <c r="G153" s="17"/>
      <c r="H153" s="17" t="s">
        <v>4</v>
      </c>
      <c r="I153" s="17" t="s">
        <v>383</v>
      </c>
    </row>
    <row r="154" spans="2:9" x14ac:dyDescent="0.3">
      <c r="B154" s="18" t="s">
        <v>146</v>
      </c>
      <c r="C154" s="19" t="s">
        <v>284</v>
      </c>
      <c r="D154" s="16"/>
      <c r="E154" s="16" t="s">
        <v>290</v>
      </c>
      <c r="F154" s="16"/>
      <c r="G154" s="17"/>
      <c r="H154" s="17"/>
      <c r="I154" s="17" t="s">
        <v>383</v>
      </c>
    </row>
    <row r="155" spans="2:9" x14ac:dyDescent="0.3">
      <c r="B155" s="18" t="s">
        <v>147</v>
      </c>
      <c r="C155" s="19" t="s">
        <v>284</v>
      </c>
      <c r="D155" s="16" t="s">
        <v>7</v>
      </c>
      <c r="E155" s="16" t="s">
        <v>7</v>
      </c>
      <c r="F155" s="16" t="s">
        <v>4</v>
      </c>
      <c r="G155" s="17"/>
      <c r="H155" s="17"/>
      <c r="I155" s="17" t="s">
        <v>383</v>
      </c>
    </row>
    <row r="156" spans="2:9" x14ac:dyDescent="0.3">
      <c r="B156" s="18" t="s">
        <v>148</v>
      </c>
      <c r="C156" s="19" t="s">
        <v>283</v>
      </c>
      <c r="D156" s="16" t="s">
        <v>3</v>
      </c>
      <c r="E156" s="16" t="s">
        <v>3</v>
      </c>
      <c r="F156" s="16" t="s">
        <v>4</v>
      </c>
      <c r="G156" s="17"/>
      <c r="H156" s="17"/>
      <c r="I156" s="17" t="s">
        <v>383</v>
      </c>
    </row>
    <row r="157" spans="2:9" x14ac:dyDescent="0.3">
      <c r="B157" s="18" t="s">
        <v>149</v>
      </c>
      <c r="C157" s="19" t="s">
        <v>283</v>
      </c>
      <c r="D157" s="16" t="s">
        <v>7</v>
      </c>
      <c r="E157" s="16" t="s">
        <v>7</v>
      </c>
      <c r="F157" s="16" t="s">
        <v>4</v>
      </c>
      <c r="G157" s="17"/>
      <c r="H157" s="17"/>
      <c r="I157" s="17" t="s">
        <v>383</v>
      </c>
    </row>
    <row r="158" spans="2:9" x14ac:dyDescent="0.3">
      <c r="B158" s="18" t="s">
        <v>150</v>
      </c>
      <c r="C158" s="19" t="s">
        <v>284</v>
      </c>
      <c r="D158" s="16" t="s">
        <v>3</v>
      </c>
      <c r="E158" s="16" t="s">
        <v>3</v>
      </c>
      <c r="F158" s="16" t="s">
        <v>4</v>
      </c>
      <c r="G158" s="17"/>
      <c r="H158" s="17"/>
      <c r="I158" s="17" t="s">
        <v>383</v>
      </c>
    </row>
    <row r="159" spans="2:9" x14ac:dyDescent="0.3">
      <c r="B159" s="18" t="s">
        <v>134</v>
      </c>
      <c r="C159" s="19" t="s">
        <v>283</v>
      </c>
      <c r="D159" s="16" t="s">
        <v>14</v>
      </c>
      <c r="E159" s="16" t="s">
        <v>14</v>
      </c>
      <c r="F159" s="16" t="s">
        <v>4</v>
      </c>
      <c r="G159" s="17"/>
      <c r="H159" s="17"/>
      <c r="I159" s="17" t="s">
        <v>383</v>
      </c>
    </row>
    <row r="160" spans="2:9" x14ac:dyDescent="0.3">
      <c r="B160" s="18" t="s">
        <v>151</v>
      </c>
      <c r="C160" s="19" t="s">
        <v>284</v>
      </c>
      <c r="D160" s="16" t="s">
        <v>7</v>
      </c>
      <c r="E160" s="16" t="s">
        <v>7</v>
      </c>
      <c r="F160" s="16" t="s">
        <v>4</v>
      </c>
      <c r="G160" s="17"/>
      <c r="H160" s="17"/>
      <c r="I160" s="17" t="s">
        <v>383</v>
      </c>
    </row>
    <row r="161" spans="2:9" x14ac:dyDescent="0.3">
      <c r="B161" s="18" t="s">
        <v>152</v>
      </c>
      <c r="C161" s="19" t="s">
        <v>284</v>
      </c>
      <c r="D161" s="16" t="s">
        <v>3</v>
      </c>
      <c r="E161" s="16" t="s">
        <v>3</v>
      </c>
      <c r="F161" s="16" t="s">
        <v>4</v>
      </c>
      <c r="G161" s="17"/>
      <c r="H161" s="17"/>
      <c r="I161" s="17" t="s">
        <v>383</v>
      </c>
    </row>
    <row r="162" spans="2:9" x14ac:dyDescent="0.3">
      <c r="B162" s="18" t="s">
        <v>153</v>
      </c>
      <c r="C162" s="19" t="s">
        <v>284</v>
      </c>
      <c r="D162" s="16" t="s">
        <v>14</v>
      </c>
      <c r="E162" s="16" t="s">
        <v>14</v>
      </c>
      <c r="F162" s="16" t="s">
        <v>4</v>
      </c>
      <c r="G162" s="17"/>
      <c r="H162" s="17"/>
      <c r="I162" s="17" t="s">
        <v>383</v>
      </c>
    </row>
    <row r="163" spans="2:9" x14ac:dyDescent="0.3">
      <c r="B163" s="18" t="s">
        <v>154</v>
      </c>
      <c r="C163" s="19" t="s">
        <v>284</v>
      </c>
      <c r="D163" s="16" t="s">
        <v>3</v>
      </c>
      <c r="E163" s="16" t="s">
        <v>3</v>
      </c>
      <c r="F163" s="16" t="s">
        <v>4</v>
      </c>
      <c r="G163" s="17"/>
      <c r="H163" s="17"/>
      <c r="I163" s="17" t="s">
        <v>383</v>
      </c>
    </row>
    <row r="164" spans="2:9" x14ac:dyDescent="0.3">
      <c r="B164" s="18" t="s">
        <v>61</v>
      </c>
      <c r="C164" s="19" t="s">
        <v>284</v>
      </c>
      <c r="D164" s="16" t="s">
        <v>3</v>
      </c>
      <c r="E164" s="16" t="s">
        <v>3</v>
      </c>
      <c r="F164" s="16" t="s">
        <v>4</v>
      </c>
      <c r="G164" s="17"/>
      <c r="H164" s="17"/>
      <c r="I164" s="17" t="s">
        <v>383</v>
      </c>
    </row>
    <row r="165" spans="2:9" x14ac:dyDescent="0.3">
      <c r="B165" s="18" t="s">
        <v>155</v>
      </c>
      <c r="C165" s="19" t="s">
        <v>284</v>
      </c>
      <c r="D165" s="16" t="s">
        <v>3</v>
      </c>
      <c r="E165" s="16" t="s">
        <v>3</v>
      </c>
      <c r="F165" s="16" t="s">
        <v>4</v>
      </c>
      <c r="G165" s="17" t="s">
        <v>4</v>
      </c>
      <c r="H165" s="17"/>
      <c r="I165" s="17" t="s">
        <v>383</v>
      </c>
    </row>
    <row r="166" spans="2:9" x14ac:dyDescent="0.3">
      <c r="B166" s="18" t="s">
        <v>21</v>
      </c>
      <c r="C166" s="19" t="s">
        <v>283</v>
      </c>
      <c r="D166" s="16" t="s">
        <v>14</v>
      </c>
      <c r="E166" s="16" t="s">
        <v>14</v>
      </c>
      <c r="F166" s="16" t="s">
        <v>4</v>
      </c>
      <c r="G166" s="17"/>
      <c r="H166" s="17"/>
      <c r="I166" s="17" t="s">
        <v>383</v>
      </c>
    </row>
    <row r="167" spans="2:9" x14ac:dyDescent="0.3">
      <c r="B167" s="18" t="s">
        <v>156</v>
      </c>
      <c r="C167" s="19" t="s">
        <v>283</v>
      </c>
      <c r="D167" s="16" t="s">
        <v>3</v>
      </c>
      <c r="E167" s="16" t="s">
        <v>3</v>
      </c>
      <c r="F167" s="16" t="s">
        <v>4</v>
      </c>
      <c r="G167" s="17"/>
      <c r="H167" s="17"/>
      <c r="I167" s="17" t="s">
        <v>383</v>
      </c>
    </row>
    <row r="168" spans="2:9" x14ac:dyDescent="0.3">
      <c r="B168" s="18" t="s">
        <v>157</v>
      </c>
      <c r="C168" s="19" t="s">
        <v>283</v>
      </c>
      <c r="D168" s="16" t="s">
        <v>7</v>
      </c>
      <c r="E168" s="16" t="s">
        <v>7</v>
      </c>
      <c r="F168" s="16" t="s">
        <v>4</v>
      </c>
      <c r="G168" s="17"/>
      <c r="H168" s="17"/>
      <c r="I168" s="17" t="s">
        <v>383</v>
      </c>
    </row>
    <row r="169" spans="2:9" x14ac:dyDescent="0.3">
      <c r="B169" s="18" t="s">
        <v>158</v>
      </c>
      <c r="C169" s="19" t="s">
        <v>284</v>
      </c>
      <c r="D169" s="16" t="s">
        <v>3</v>
      </c>
      <c r="E169" s="16" t="s">
        <v>3</v>
      </c>
      <c r="F169" s="16" t="s">
        <v>4</v>
      </c>
      <c r="G169" s="17"/>
      <c r="H169" s="17"/>
      <c r="I169" s="17" t="s">
        <v>383</v>
      </c>
    </row>
    <row r="170" spans="2:9" x14ac:dyDescent="0.3">
      <c r="B170" s="18" t="s">
        <v>159</v>
      </c>
      <c r="C170" s="19" t="s">
        <v>284</v>
      </c>
      <c r="D170" s="16" t="s">
        <v>7</v>
      </c>
      <c r="E170" s="16" t="s">
        <v>7</v>
      </c>
      <c r="F170" s="16" t="s">
        <v>4</v>
      </c>
      <c r="G170" s="17"/>
      <c r="H170" s="17"/>
      <c r="I170" s="17" t="s">
        <v>383</v>
      </c>
    </row>
    <row r="171" spans="2:9" x14ac:dyDescent="0.3">
      <c r="B171" s="18" t="s">
        <v>160</v>
      </c>
      <c r="C171" s="19" t="s">
        <v>283</v>
      </c>
      <c r="D171" s="16" t="s">
        <v>3</v>
      </c>
      <c r="E171" s="16" t="s">
        <v>3</v>
      </c>
      <c r="F171" s="16" t="s">
        <v>4</v>
      </c>
      <c r="G171" s="17"/>
      <c r="H171" s="17"/>
      <c r="I171" s="17" t="s">
        <v>383</v>
      </c>
    </row>
    <row r="172" spans="2:9" x14ac:dyDescent="0.3">
      <c r="B172" s="18" t="s">
        <v>154</v>
      </c>
      <c r="C172" s="19" t="s">
        <v>284</v>
      </c>
      <c r="D172" s="16" t="s">
        <v>7</v>
      </c>
      <c r="E172" s="16" t="s">
        <v>7</v>
      </c>
      <c r="F172" s="16" t="s">
        <v>4</v>
      </c>
      <c r="G172" s="17"/>
      <c r="H172" s="17"/>
      <c r="I172" s="17" t="s">
        <v>383</v>
      </c>
    </row>
    <row r="173" spans="2:9" x14ac:dyDescent="0.3">
      <c r="B173" s="18" t="s">
        <v>64</v>
      </c>
      <c r="C173" s="19" t="s">
        <v>284</v>
      </c>
      <c r="D173" s="16" t="s">
        <v>3</v>
      </c>
      <c r="E173" s="16" t="s">
        <v>3</v>
      </c>
      <c r="F173" s="16" t="s">
        <v>4</v>
      </c>
      <c r="G173" s="17"/>
      <c r="H173" s="17"/>
      <c r="I173" s="17" t="s">
        <v>383</v>
      </c>
    </row>
    <row r="174" spans="2:9" x14ac:dyDescent="0.3">
      <c r="B174" s="18" t="s">
        <v>161</v>
      </c>
      <c r="C174" s="19" t="s">
        <v>284</v>
      </c>
      <c r="D174" s="16" t="s">
        <v>3</v>
      </c>
      <c r="E174" s="16" t="s">
        <v>3</v>
      </c>
      <c r="F174" s="16" t="s">
        <v>4</v>
      </c>
      <c r="G174" s="17"/>
      <c r="H174" s="17"/>
      <c r="I174" s="17" t="s">
        <v>383</v>
      </c>
    </row>
    <row r="175" spans="2:9" x14ac:dyDescent="0.3">
      <c r="B175" s="18" t="s">
        <v>89</v>
      </c>
      <c r="C175" s="19" t="s">
        <v>283</v>
      </c>
      <c r="D175" s="16" t="s">
        <v>7</v>
      </c>
      <c r="E175" s="16" t="s">
        <v>7</v>
      </c>
      <c r="F175" s="16" t="s">
        <v>4</v>
      </c>
      <c r="G175" s="17" t="s">
        <v>4</v>
      </c>
      <c r="H175" s="17"/>
      <c r="I175" s="17" t="s">
        <v>383</v>
      </c>
    </row>
    <row r="176" spans="2:9" x14ac:dyDescent="0.3">
      <c r="B176" s="18" t="s">
        <v>60</v>
      </c>
      <c r="C176" s="19" t="s">
        <v>283</v>
      </c>
      <c r="D176" s="16" t="s">
        <v>7</v>
      </c>
      <c r="E176" s="16" t="s">
        <v>7</v>
      </c>
      <c r="F176" s="16" t="s">
        <v>4</v>
      </c>
      <c r="G176" s="17"/>
      <c r="H176" s="17"/>
      <c r="I176" s="17" t="s">
        <v>383</v>
      </c>
    </row>
    <row r="177" spans="2:9" x14ac:dyDescent="0.3">
      <c r="B177" s="18" t="s">
        <v>81</v>
      </c>
      <c r="C177" s="19" t="s">
        <v>284</v>
      </c>
      <c r="D177" s="16" t="s">
        <v>3</v>
      </c>
      <c r="E177" s="16" t="s">
        <v>3</v>
      </c>
      <c r="F177" s="16" t="s">
        <v>4</v>
      </c>
      <c r="G177" s="17"/>
      <c r="H177" s="17"/>
      <c r="I177" s="17" t="s">
        <v>383</v>
      </c>
    </row>
    <row r="178" spans="2:9" x14ac:dyDescent="0.3">
      <c r="B178" s="18" t="s">
        <v>162</v>
      </c>
      <c r="C178" s="19" t="s">
        <v>283</v>
      </c>
      <c r="D178" s="16" t="s">
        <v>7</v>
      </c>
      <c r="E178" s="16" t="s">
        <v>7</v>
      </c>
      <c r="F178" s="16" t="s">
        <v>4</v>
      </c>
      <c r="G178" s="17"/>
      <c r="H178" s="17"/>
      <c r="I178" s="17" t="s">
        <v>383</v>
      </c>
    </row>
    <row r="179" spans="2:9" x14ac:dyDescent="0.3">
      <c r="B179" s="18" t="s">
        <v>163</v>
      </c>
      <c r="C179" s="19" t="s">
        <v>283</v>
      </c>
      <c r="D179" s="16" t="s">
        <v>3</v>
      </c>
      <c r="E179" s="16" t="s">
        <v>3</v>
      </c>
      <c r="F179" s="16" t="s">
        <v>4</v>
      </c>
      <c r="G179" s="17"/>
      <c r="H179" s="17"/>
      <c r="I179" s="17" t="s">
        <v>383</v>
      </c>
    </row>
    <row r="180" spans="2:9" x14ac:dyDescent="0.3">
      <c r="B180" s="18" t="s">
        <v>164</v>
      </c>
      <c r="C180" s="19" t="s">
        <v>283</v>
      </c>
      <c r="D180" s="16" t="s">
        <v>7</v>
      </c>
      <c r="E180" s="16" t="s">
        <v>7</v>
      </c>
      <c r="F180" s="16" t="s">
        <v>4</v>
      </c>
      <c r="G180" s="17" t="s">
        <v>4</v>
      </c>
      <c r="H180" s="17"/>
      <c r="I180" s="17" t="s">
        <v>383</v>
      </c>
    </row>
    <row r="181" spans="2:9" x14ac:dyDescent="0.3">
      <c r="B181" s="18" t="s">
        <v>1</v>
      </c>
      <c r="C181" s="19" t="s">
        <v>284</v>
      </c>
      <c r="D181" s="16" t="s">
        <v>3</v>
      </c>
      <c r="E181" s="16" t="s">
        <v>3</v>
      </c>
      <c r="F181" s="16" t="s">
        <v>4</v>
      </c>
      <c r="G181" s="17"/>
      <c r="H181" s="17"/>
      <c r="I181" s="17" t="s">
        <v>383</v>
      </c>
    </row>
    <row r="182" spans="2:9" x14ac:dyDescent="0.3">
      <c r="B182" s="18" t="s">
        <v>78</v>
      </c>
      <c r="C182" s="19" t="s">
        <v>283</v>
      </c>
      <c r="D182" s="16" t="s">
        <v>7</v>
      </c>
      <c r="E182" s="16" t="s">
        <v>7</v>
      </c>
      <c r="F182" s="16" t="s">
        <v>4</v>
      </c>
      <c r="G182" s="17"/>
      <c r="H182" s="17"/>
      <c r="I182" s="17" t="s">
        <v>383</v>
      </c>
    </row>
    <row r="183" spans="2:9" x14ac:dyDescent="0.3">
      <c r="B183" s="18" t="s">
        <v>165</v>
      </c>
      <c r="C183" s="19" t="s">
        <v>283</v>
      </c>
      <c r="D183" s="16" t="s">
        <v>7</v>
      </c>
      <c r="E183" s="16" t="s">
        <v>7</v>
      </c>
      <c r="F183" s="16" t="s">
        <v>4</v>
      </c>
      <c r="G183" s="17"/>
      <c r="H183" s="17"/>
      <c r="I183" s="17" t="s">
        <v>383</v>
      </c>
    </row>
    <row r="184" spans="2:9" x14ac:dyDescent="0.3">
      <c r="B184" s="18" t="s">
        <v>166</v>
      </c>
      <c r="C184" s="19" t="s">
        <v>283</v>
      </c>
      <c r="D184" s="16" t="s">
        <v>7</v>
      </c>
      <c r="E184" s="16" t="s">
        <v>7</v>
      </c>
      <c r="F184" s="16" t="s">
        <v>4</v>
      </c>
      <c r="G184" s="17"/>
      <c r="H184" s="17"/>
      <c r="I184" s="17" t="s">
        <v>383</v>
      </c>
    </row>
    <row r="185" spans="2:9" x14ac:dyDescent="0.3">
      <c r="B185" s="18" t="s">
        <v>64</v>
      </c>
      <c r="C185" s="19" t="s">
        <v>284</v>
      </c>
      <c r="D185" s="16" t="s">
        <v>3</v>
      </c>
      <c r="E185" s="16" t="s">
        <v>3</v>
      </c>
      <c r="F185" s="16" t="s">
        <v>4</v>
      </c>
      <c r="G185" s="17" t="s">
        <v>4</v>
      </c>
      <c r="H185" s="17"/>
      <c r="I185" s="17" t="s">
        <v>383</v>
      </c>
    </row>
    <row r="186" spans="2:9" x14ac:dyDescent="0.3">
      <c r="B186" s="18" t="s">
        <v>167</v>
      </c>
      <c r="C186" s="19" t="s">
        <v>284</v>
      </c>
      <c r="D186" s="16" t="s">
        <v>3</v>
      </c>
      <c r="E186" s="16" t="s">
        <v>3</v>
      </c>
      <c r="F186" s="16" t="s">
        <v>4</v>
      </c>
      <c r="G186" s="17"/>
      <c r="H186" s="17"/>
      <c r="I186" s="17" t="s">
        <v>383</v>
      </c>
    </row>
    <row r="187" spans="2:9" x14ac:dyDescent="0.3">
      <c r="B187" s="18" t="s">
        <v>168</v>
      </c>
      <c r="C187" s="19" t="s">
        <v>284</v>
      </c>
      <c r="D187" s="16" t="s">
        <v>3</v>
      </c>
      <c r="E187" s="16" t="s">
        <v>3</v>
      </c>
      <c r="F187" s="16" t="s">
        <v>4</v>
      </c>
      <c r="G187" s="17"/>
      <c r="H187" s="17"/>
      <c r="I187" s="17" t="s">
        <v>383</v>
      </c>
    </row>
    <row r="188" spans="2:9" x14ac:dyDescent="0.3">
      <c r="B188" s="18" t="s">
        <v>169</v>
      </c>
      <c r="C188" s="19" t="s">
        <v>284</v>
      </c>
      <c r="D188" s="16" t="s">
        <v>7</v>
      </c>
      <c r="E188" s="16" t="s">
        <v>7</v>
      </c>
      <c r="F188" s="16" t="s">
        <v>4</v>
      </c>
      <c r="G188" s="17" t="s">
        <v>4</v>
      </c>
      <c r="H188" s="17"/>
      <c r="I188" s="17" t="s">
        <v>383</v>
      </c>
    </row>
    <row r="189" spans="2:9" x14ac:dyDescent="0.3">
      <c r="B189" s="18" t="s">
        <v>170</v>
      </c>
      <c r="C189" s="19" t="s">
        <v>284</v>
      </c>
      <c r="D189" s="16" t="s">
        <v>3</v>
      </c>
      <c r="E189" s="16" t="s">
        <v>3</v>
      </c>
      <c r="F189" s="16" t="s">
        <v>4</v>
      </c>
      <c r="G189" s="17"/>
      <c r="H189" s="17"/>
      <c r="I189" s="17" t="s">
        <v>383</v>
      </c>
    </row>
    <row r="190" spans="2:9" x14ac:dyDescent="0.3">
      <c r="B190" s="18" t="s">
        <v>15</v>
      </c>
      <c r="C190" s="19" t="s">
        <v>284</v>
      </c>
      <c r="D190" s="16" t="s">
        <v>171</v>
      </c>
      <c r="E190" s="16" t="s">
        <v>287</v>
      </c>
      <c r="F190" s="16" t="s">
        <v>4</v>
      </c>
      <c r="G190" s="17"/>
      <c r="H190" s="17"/>
      <c r="I190" s="17" t="s">
        <v>383</v>
      </c>
    </row>
    <row r="191" spans="2:9" x14ac:dyDescent="0.3">
      <c r="B191" s="18" t="s">
        <v>81</v>
      </c>
      <c r="C191" s="19" t="s">
        <v>284</v>
      </c>
      <c r="D191" s="16" t="s">
        <v>14</v>
      </c>
      <c r="E191" s="16" t="s">
        <v>14</v>
      </c>
      <c r="F191" s="16" t="s">
        <v>4</v>
      </c>
      <c r="G191" s="17"/>
      <c r="H191" s="17"/>
      <c r="I191" s="17" t="s">
        <v>383</v>
      </c>
    </row>
    <row r="192" spans="2:9" x14ac:dyDescent="0.3">
      <c r="B192" s="18" t="s">
        <v>172</v>
      </c>
      <c r="C192" s="19" t="s">
        <v>284</v>
      </c>
      <c r="D192" s="16" t="s">
        <v>7</v>
      </c>
      <c r="E192" s="16" t="s">
        <v>7</v>
      </c>
      <c r="F192" s="16" t="s">
        <v>4</v>
      </c>
      <c r="G192" s="17"/>
      <c r="H192" s="17"/>
      <c r="I192" s="17" t="s">
        <v>383</v>
      </c>
    </row>
    <row r="193" spans="2:9" x14ac:dyDescent="0.3">
      <c r="B193" s="18" t="s">
        <v>145</v>
      </c>
      <c r="C193" s="19" t="s">
        <v>284</v>
      </c>
      <c r="D193" s="16" t="s">
        <v>173</v>
      </c>
      <c r="E193" s="16" t="s">
        <v>285</v>
      </c>
      <c r="F193" s="16" t="s">
        <v>4</v>
      </c>
      <c r="G193" s="17"/>
      <c r="H193" s="17"/>
      <c r="I193" s="17" t="s">
        <v>383</v>
      </c>
    </row>
    <row r="194" spans="2:9" x14ac:dyDescent="0.3">
      <c r="B194" s="18" t="s">
        <v>145</v>
      </c>
      <c r="C194" s="19" t="s">
        <v>284</v>
      </c>
      <c r="D194" s="16"/>
      <c r="E194" s="16" t="s">
        <v>290</v>
      </c>
      <c r="F194" s="16"/>
      <c r="G194" s="17"/>
      <c r="H194" s="17"/>
      <c r="I194" s="17" t="s">
        <v>383</v>
      </c>
    </row>
    <row r="195" spans="2:9" x14ac:dyDescent="0.3">
      <c r="B195" s="18" t="s">
        <v>174</v>
      </c>
      <c r="C195" s="19" t="s">
        <v>284</v>
      </c>
      <c r="D195" s="16"/>
      <c r="E195" s="16" t="s">
        <v>290</v>
      </c>
      <c r="F195" s="16"/>
      <c r="G195" s="17"/>
      <c r="H195" s="17"/>
      <c r="I195" s="17" t="s">
        <v>384</v>
      </c>
    </row>
    <row r="196" spans="2:9" x14ac:dyDescent="0.3">
      <c r="B196" s="18" t="s">
        <v>142</v>
      </c>
      <c r="C196" s="19" t="s">
        <v>284</v>
      </c>
      <c r="D196" s="16" t="s">
        <v>14</v>
      </c>
      <c r="E196" s="16" t="s">
        <v>14</v>
      </c>
      <c r="F196" s="16" t="s">
        <v>4</v>
      </c>
      <c r="G196" s="17"/>
      <c r="H196" s="17"/>
      <c r="I196" s="17" t="s">
        <v>383</v>
      </c>
    </row>
    <row r="197" spans="2:9" x14ac:dyDescent="0.3">
      <c r="B197" s="18" t="s">
        <v>131</v>
      </c>
      <c r="C197" s="19" t="s">
        <v>284</v>
      </c>
      <c r="D197" s="16"/>
      <c r="E197" s="16" t="s">
        <v>290</v>
      </c>
      <c r="F197" s="16"/>
      <c r="G197" s="17"/>
      <c r="H197" s="17"/>
      <c r="I197" s="17" t="s">
        <v>383</v>
      </c>
    </row>
    <row r="198" spans="2:9" x14ac:dyDescent="0.3">
      <c r="B198" s="18" t="s">
        <v>175</v>
      </c>
      <c r="C198" s="19" t="s">
        <v>283</v>
      </c>
      <c r="D198" s="16" t="s">
        <v>7</v>
      </c>
      <c r="E198" s="16" t="s">
        <v>7</v>
      </c>
      <c r="F198" s="16" t="s">
        <v>4</v>
      </c>
      <c r="G198" s="17"/>
      <c r="H198" s="17"/>
      <c r="I198" s="17" t="s">
        <v>383</v>
      </c>
    </row>
    <row r="199" spans="2:9" x14ac:dyDescent="0.3">
      <c r="B199" s="18" t="s">
        <v>176</v>
      </c>
      <c r="C199" s="19" t="s">
        <v>284</v>
      </c>
      <c r="D199" s="16" t="s">
        <v>14</v>
      </c>
      <c r="E199" s="16" t="s">
        <v>14</v>
      </c>
      <c r="F199" s="16" t="s">
        <v>4</v>
      </c>
      <c r="G199" s="17" t="s">
        <v>4</v>
      </c>
      <c r="H199" s="17"/>
      <c r="I199" s="17" t="s">
        <v>383</v>
      </c>
    </row>
    <row r="200" spans="2:9" x14ac:dyDescent="0.3">
      <c r="B200" s="18" t="s">
        <v>177</v>
      </c>
      <c r="C200" s="19" t="s">
        <v>284</v>
      </c>
      <c r="D200" s="16" t="s">
        <v>3</v>
      </c>
      <c r="E200" s="16" t="s">
        <v>3</v>
      </c>
      <c r="F200" s="16" t="s">
        <v>4</v>
      </c>
      <c r="G200" s="17"/>
      <c r="H200" s="17"/>
      <c r="I200" s="17" t="s">
        <v>383</v>
      </c>
    </row>
    <row r="201" spans="2:9" x14ac:dyDescent="0.3">
      <c r="B201" s="18" t="s">
        <v>78</v>
      </c>
      <c r="C201" s="19" t="s">
        <v>283</v>
      </c>
      <c r="D201" s="16" t="s">
        <v>178</v>
      </c>
      <c r="E201" s="16" t="s">
        <v>285</v>
      </c>
      <c r="F201" s="16" t="s">
        <v>4</v>
      </c>
      <c r="G201" s="17"/>
      <c r="H201" s="17"/>
      <c r="I201" s="17" t="s">
        <v>383</v>
      </c>
    </row>
    <row r="202" spans="2:9" x14ac:dyDescent="0.3">
      <c r="B202" s="18" t="s">
        <v>179</v>
      </c>
      <c r="C202" s="19" t="s">
        <v>284</v>
      </c>
      <c r="D202" s="16" t="s">
        <v>7</v>
      </c>
      <c r="E202" s="16" t="s">
        <v>7</v>
      </c>
      <c r="F202" s="16" t="s">
        <v>4</v>
      </c>
      <c r="G202" s="17"/>
      <c r="H202" s="17"/>
      <c r="I202" s="17" t="s">
        <v>383</v>
      </c>
    </row>
    <row r="203" spans="2:9" x14ac:dyDescent="0.3">
      <c r="B203" s="18" t="s">
        <v>75</v>
      </c>
      <c r="C203" s="19" t="s">
        <v>284</v>
      </c>
      <c r="D203" s="16" t="s">
        <v>7</v>
      </c>
      <c r="E203" s="16" t="s">
        <v>7</v>
      </c>
      <c r="F203" s="16" t="s">
        <v>4</v>
      </c>
      <c r="G203" s="17"/>
      <c r="H203" s="17"/>
      <c r="I203" s="17" t="s">
        <v>383</v>
      </c>
    </row>
    <row r="204" spans="2:9" x14ac:dyDescent="0.3">
      <c r="B204" s="18" t="s">
        <v>72</v>
      </c>
      <c r="C204" s="19" t="s">
        <v>284</v>
      </c>
      <c r="D204" s="16" t="s">
        <v>7</v>
      </c>
      <c r="E204" s="16" t="s">
        <v>7</v>
      </c>
      <c r="F204" s="16" t="s">
        <v>4</v>
      </c>
      <c r="G204" s="17"/>
      <c r="H204" s="17"/>
      <c r="I204" s="17" t="s">
        <v>383</v>
      </c>
    </row>
    <row r="205" spans="2:9" x14ac:dyDescent="0.3">
      <c r="B205" s="18" t="s">
        <v>180</v>
      </c>
      <c r="C205" s="19" t="s">
        <v>284</v>
      </c>
      <c r="D205" s="16" t="s">
        <v>3</v>
      </c>
      <c r="E205" s="16" t="s">
        <v>3</v>
      </c>
      <c r="F205" s="16" t="s">
        <v>4</v>
      </c>
      <c r="G205" s="17" t="s">
        <v>4</v>
      </c>
      <c r="H205" s="17"/>
      <c r="I205" s="17" t="s">
        <v>383</v>
      </c>
    </row>
    <row r="206" spans="2:9" x14ac:dyDescent="0.3">
      <c r="B206" s="18" t="s">
        <v>181</v>
      </c>
      <c r="C206" s="19" t="s">
        <v>284</v>
      </c>
      <c r="D206" s="16" t="s">
        <v>7</v>
      </c>
      <c r="E206" s="16" t="s">
        <v>7</v>
      </c>
      <c r="F206" s="16" t="s">
        <v>4</v>
      </c>
      <c r="G206" s="17"/>
      <c r="H206" s="17"/>
      <c r="I206" s="17" t="s">
        <v>384</v>
      </c>
    </row>
    <row r="207" spans="2:9" x14ac:dyDescent="0.3">
      <c r="B207" s="18" t="s">
        <v>182</v>
      </c>
      <c r="C207" s="19" t="s">
        <v>283</v>
      </c>
      <c r="D207" s="16" t="s">
        <v>3</v>
      </c>
      <c r="E207" s="16" t="s">
        <v>3</v>
      </c>
      <c r="F207" s="16" t="s">
        <v>4</v>
      </c>
      <c r="G207" s="17"/>
      <c r="H207" s="17"/>
      <c r="I207" s="17" t="s">
        <v>384</v>
      </c>
    </row>
    <row r="208" spans="2:9" x14ac:dyDescent="0.3">
      <c r="B208" s="18" t="s">
        <v>183</v>
      </c>
      <c r="C208" s="19" t="s">
        <v>284</v>
      </c>
      <c r="D208" s="16" t="s">
        <v>14</v>
      </c>
      <c r="E208" s="16" t="s">
        <v>14</v>
      </c>
      <c r="F208" s="16" t="s">
        <v>4</v>
      </c>
      <c r="G208" s="17"/>
      <c r="H208" s="17"/>
      <c r="I208" s="17" t="s">
        <v>384</v>
      </c>
    </row>
    <row r="209" spans="2:9" x14ac:dyDescent="0.3">
      <c r="B209" s="18" t="s">
        <v>184</v>
      </c>
      <c r="C209" s="19" t="s">
        <v>283</v>
      </c>
      <c r="D209" s="16" t="s">
        <v>3</v>
      </c>
      <c r="E209" s="16" t="s">
        <v>3</v>
      </c>
      <c r="F209" s="16" t="s">
        <v>4</v>
      </c>
      <c r="G209" s="17"/>
      <c r="H209" s="17"/>
      <c r="I209" s="17" t="s">
        <v>384</v>
      </c>
    </row>
    <row r="210" spans="2:9" x14ac:dyDescent="0.3">
      <c r="B210" s="18" t="s">
        <v>180</v>
      </c>
      <c r="C210" s="19" t="s">
        <v>284</v>
      </c>
      <c r="D210" s="16" t="s">
        <v>3</v>
      </c>
      <c r="E210" s="16" t="s">
        <v>3</v>
      </c>
      <c r="F210" s="16" t="s">
        <v>4</v>
      </c>
      <c r="G210" s="17"/>
      <c r="H210" s="17"/>
      <c r="I210" s="17" t="s">
        <v>384</v>
      </c>
    </row>
    <row r="211" spans="2:9" x14ac:dyDescent="0.3">
      <c r="B211" s="18" t="s">
        <v>185</v>
      </c>
      <c r="C211" s="19" t="s">
        <v>284</v>
      </c>
      <c r="D211" s="16" t="s">
        <v>7</v>
      </c>
      <c r="E211" s="16" t="s">
        <v>7</v>
      </c>
      <c r="F211" s="16" t="s">
        <v>4</v>
      </c>
      <c r="G211" s="17"/>
      <c r="H211" s="17"/>
      <c r="I211" s="17" t="s">
        <v>384</v>
      </c>
    </row>
    <row r="212" spans="2:9" x14ac:dyDescent="0.3">
      <c r="B212" s="18" t="s">
        <v>186</v>
      </c>
      <c r="C212" s="19" t="s">
        <v>284</v>
      </c>
      <c r="D212" s="16" t="s">
        <v>7</v>
      </c>
      <c r="E212" s="16" t="s">
        <v>7</v>
      </c>
      <c r="F212" s="16" t="s">
        <v>4</v>
      </c>
      <c r="G212" s="17"/>
      <c r="H212" s="17"/>
      <c r="I212" s="17" t="s">
        <v>384</v>
      </c>
    </row>
    <row r="213" spans="2:9" x14ac:dyDescent="0.3">
      <c r="B213" s="18" t="s">
        <v>187</v>
      </c>
      <c r="C213" s="19" t="s">
        <v>284</v>
      </c>
      <c r="D213" s="16" t="s">
        <v>7</v>
      </c>
      <c r="E213" s="16" t="s">
        <v>7</v>
      </c>
      <c r="F213" s="16" t="s">
        <v>4</v>
      </c>
      <c r="G213" s="17"/>
      <c r="H213" s="17"/>
      <c r="I213" s="17" t="s">
        <v>384</v>
      </c>
    </row>
    <row r="214" spans="2:9" x14ac:dyDescent="0.3">
      <c r="B214" s="18" t="s">
        <v>188</v>
      </c>
      <c r="C214" s="19" t="s">
        <v>284</v>
      </c>
      <c r="D214" s="16" t="s">
        <v>71</v>
      </c>
      <c r="E214" s="16" t="s">
        <v>71</v>
      </c>
      <c r="F214" s="16" t="s">
        <v>4</v>
      </c>
      <c r="G214" s="17"/>
      <c r="H214" s="17"/>
      <c r="I214" s="17" t="s">
        <v>384</v>
      </c>
    </row>
    <row r="215" spans="2:9" x14ac:dyDescent="0.3">
      <c r="B215" s="18" t="s">
        <v>142</v>
      </c>
      <c r="C215" s="19" t="s">
        <v>284</v>
      </c>
      <c r="D215" s="16" t="s">
        <v>3</v>
      </c>
      <c r="E215" s="16" t="s">
        <v>3</v>
      </c>
      <c r="F215" s="16" t="s">
        <v>4</v>
      </c>
      <c r="G215" s="17"/>
      <c r="H215" s="17"/>
      <c r="I215" s="17" t="s">
        <v>384</v>
      </c>
    </row>
    <row r="216" spans="2:9" x14ac:dyDescent="0.3">
      <c r="B216" s="18" t="s">
        <v>189</v>
      </c>
      <c r="C216" s="19" t="s">
        <v>284</v>
      </c>
      <c r="D216" s="16" t="s">
        <v>7</v>
      </c>
      <c r="E216" s="16" t="s">
        <v>7</v>
      </c>
      <c r="F216" s="16" t="s">
        <v>4</v>
      </c>
      <c r="G216" s="17"/>
      <c r="H216" s="17"/>
      <c r="I216" s="17" t="s">
        <v>384</v>
      </c>
    </row>
    <row r="217" spans="2:9" x14ac:dyDescent="0.3">
      <c r="B217" s="18" t="s">
        <v>49</v>
      </c>
      <c r="C217" s="19" t="s">
        <v>284</v>
      </c>
      <c r="D217" s="16"/>
      <c r="E217" s="16" t="s">
        <v>290</v>
      </c>
      <c r="F217" s="16"/>
      <c r="G217" s="17"/>
      <c r="H217" s="17"/>
      <c r="I217" s="17" t="s">
        <v>384</v>
      </c>
    </row>
    <row r="218" spans="2:9" x14ac:dyDescent="0.3">
      <c r="B218" s="18" t="s">
        <v>190</v>
      </c>
      <c r="C218" s="19" t="s">
        <v>283</v>
      </c>
      <c r="D218" s="16" t="s">
        <v>7</v>
      </c>
      <c r="E218" s="16" t="s">
        <v>7</v>
      </c>
      <c r="F218" s="16" t="s">
        <v>4</v>
      </c>
      <c r="G218" s="17"/>
      <c r="H218" s="17"/>
      <c r="I218" s="17" t="s">
        <v>384</v>
      </c>
    </row>
    <row r="219" spans="2:9" x14ac:dyDescent="0.3">
      <c r="B219" s="18" t="s">
        <v>191</v>
      </c>
      <c r="C219" s="19" t="s">
        <v>283</v>
      </c>
      <c r="D219" s="16" t="s">
        <v>3</v>
      </c>
      <c r="E219" s="16" t="s">
        <v>3</v>
      </c>
      <c r="F219" s="16" t="s">
        <v>4</v>
      </c>
      <c r="G219" s="17"/>
      <c r="H219" s="17"/>
      <c r="I219" s="17" t="s">
        <v>384</v>
      </c>
    </row>
    <row r="220" spans="2:9" x14ac:dyDescent="0.3">
      <c r="B220" s="18" t="s">
        <v>134</v>
      </c>
      <c r="C220" s="19" t="s">
        <v>283</v>
      </c>
      <c r="D220" s="16" t="s">
        <v>7</v>
      </c>
      <c r="E220" s="16" t="s">
        <v>7</v>
      </c>
      <c r="F220" s="16" t="s">
        <v>4</v>
      </c>
      <c r="G220" s="17" t="s">
        <v>4</v>
      </c>
      <c r="H220" s="17" t="s">
        <v>4</v>
      </c>
      <c r="I220" s="17" t="s">
        <v>384</v>
      </c>
    </row>
    <row r="221" spans="2:9" x14ac:dyDescent="0.3">
      <c r="B221" s="18" t="s">
        <v>192</v>
      </c>
      <c r="C221" s="19" t="s">
        <v>283</v>
      </c>
      <c r="D221" s="16" t="s">
        <v>193</v>
      </c>
      <c r="E221" s="16" t="s">
        <v>285</v>
      </c>
      <c r="F221" s="16" t="s">
        <v>4</v>
      </c>
      <c r="G221" s="17"/>
      <c r="H221" s="17"/>
      <c r="I221" s="17" t="s">
        <v>384</v>
      </c>
    </row>
    <row r="222" spans="2:9" x14ac:dyDescent="0.3">
      <c r="B222" s="18" t="s">
        <v>194</v>
      </c>
      <c r="C222" s="19" t="s">
        <v>284</v>
      </c>
      <c r="D222" s="16" t="s">
        <v>3</v>
      </c>
      <c r="E222" s="16" t="s">
        <v>3</v>
      </c>
      <c r="F222" s="16" t="s">
        <v>4</v>
      </c>
      <c r="G222" s="17"/>
      <c r="H222" s="17"/>
      <c r="I222" s="17" t="s">
        <v>384</v>
      </c>
    </row>
    <row r="223" spans="2:9" x14ac:dyDescent="0.3">
      <c r="B223" s="18" t="s">
        <v>94</v>
      </c>
      <c r="C223" s="19" t="s">
        <v>284</v>
      </c>
      <c r="D223" s="16" t="s">
        <v>7</v>
      </c>
      <c r="E223" s="16" t="s">
        <v>7</v>
      </c>
      <c r="F223" s="16" t="s">
        <v>4</v>
      </c>
      <c r="G223" s="17"/>
      <c r="H223" s="17"/>
      <c r="I223" s="17" t="s">
        <v>384</v>
      </c>
    </row>
    <row r="224" spans="2:9" x14ac:dyDescent="0.3">
      <c r="B224" s="18" t="s">
        <v>195</v>
      </c>
      <c r="C224" s="19" t="s">
        <v>283</v>
      </c>
      <c r="D224" s="16" t="s">
        <v>3</v>
      </c>
      <c r="E224" s="16" t="s">
        <v>3</v>
      </c>
      <c r="F224" s="16" t="s">
        <v>4</v>
      </c>
      <c r="G224" s="17"/>
      <c r="H224" s="17"/>
      <c r="I224" s="17" t="s">
        <v>384</v>
      </c>
    </row>
    <row r="225" spans="2:9" x14ac:dyDescent="0.3">
      <c r="B225" s="18" t="s">
        <v>154</v>
      </c>
      <c r="C225" s="19" t="s">
        <v>284</v>
      </c>
      <c r="D225" s="16" t="s">
        <v>3</v>
      </c>
      <c r="E225" s="16" t="s">
        <v>3</v>
      </c>
      <c r="F225" s="16" t="s">
        <v>4</v>
      </c>
      <c r="G225" s="17"/>
      <c r="H225" s="17"/>
      <c r="I225" s="17" t="s">
        <v>384</v>
      </c>
    </row>
    <row r="226" spans="2:9" x14ac:dyDescent="0.3">
      <c r="B226" s="18" t="s">
        <v>42</v>
      </c>
      <c r="C226" s="19" t="s">
        <v>284</v>
      </c>
      <c r="D226" s="16" t="s">
        <v>7</v>
      </c>
      <c r="E226" s="16" t="s">
        <v>7</v>
      </c>
      <c r="F226" s="16" t="s">
        <v>4</v>
      </c>
      <c r="G226" s="17"/>
      <c r="H226" s="17"/>
      <c r="I226" s="17" t="s">
        <v>384</v>
      </c>
    </row>
    <row r="227" spans="2:9" x14ac:dyDescent="0.3">
      <c r="B227" s="18" t="s">
        <v>1</v>
      </c>
      <c r="C227" s="19" t="s">
        <v>284</v>
      </c>
      <c r="D227" s="16" t="s">
        <v>7</v>
      </c>
      <c r="E227" s="16" t="s">
        <v>7</v>
      </c>
      <c r="F227" s="16" t="s">
        <v>4</v>
      </c>
      <c r="G227" s="17"/>
      <c r="H227" s="17"/>
      <c r="I227" s="17" t="s">
        <v>384</v>
      </c>
    </row>
    <row r="228" spans="2:9" x14ac:dyDescent="0.3">
      <c r="B228" s="18" t="s">
        <v>86</v>
      </c>
      <c r="C228" s="19" t="s">
        <v>284</v>
      </c>
      <c r="D228" s="16" t="s">
        <v>3</v>
      </c>
      <c r="E228" s="16" t="s">
        <v>3</v>
      </c>
      <c r="F228" s="16" t="s">
        <v>4</v>
      </c>
      <c r="G228" s="17"/>
      <c r="H228" s="17"/>
      <c r="I228" s="17" t="s">
        <v>384</v>
      </c>
    </row>
    <row r="229" spans="2:9" x14ac:dyDescent="0.3">
      <c r="B229" s="18" t="s">
        <v>152</v>
      </c>
      <c r="C229" s="19" t="s">
        <v>284</v>
      </c>
      <c r="D229" s="16" t="s">
        <v>3</v>
      </c>
      <c r="E229" s="16" t="s">
        <v>3</v>
      </c>
      <c r="F229" s="16" t="s">
        <v>4</v>
      </c>
      <c r="G229" s="17"/>
      <c r="H229" s="17"/>
      <c r="I229" s="17" t="s">
        <v>384</v>
      </c>
    </row>
    <row r="230" spans="2:9" x14ac:dyDescent="0.3">
      <c r="B230" s="18" t="s">
        <v>177</v>
      </c>
      <c r="C230" s="19" t="s">
        <v>284</v>
      </c>
      <c r="D230" s="16" t="s">
        <v>196</v>
      </c>
      <c r="E230" s="16" t="s">
        <v>285</v>
      </c>
      <c r="F230" s="16" t="s">
        <v>4</v>
      </c>
      <c r="G230" s="17"/>
      <c r="H230" s="17"/>
      <c r="I230" s="17" t="s">
        <v>384</v>
      </c>
    </row>
    <row r="231" spans="2:9" x14ac:dyDescent="0.3">
      <c r="B231" s="18" t="s">
        <v>27</v>
      </c>
      <c r="C231" s="19" t="s">
        <v>284</v>
      </c>
      <c r="D231" s="16" t="s">
        <v>14</v>
      </c>
      <c r="E231" s="16" t="s">
        <v>14</v>
      </c>
      <c r="F231" s="16" t="s">
        <v>4</v>
      </c>
      <c r="G231" s="17"/>
      <c r="H231" s="17"/>
      <c r="I231" s="17" t="s">
        <v>384</v>
      </c>
    </row>
    <row r="232" spans="2:9" x14ac:dyDescent="0.3">
      <c r="B232" s="18" t="s">
        <v>102</v>
      </c>
      <c r="C232" s="19" t="s">
        <v>284</v>
      </c>
      <c r="D232" s="16" t="s">
        <v>3</v>
      </c>
      <c r="E232" s="16" t="s">
        <v>3</v>
      </c>
      <c r="F232" s="16" t="s">
        <v>4</v>
      </c>
      <c r="G232" s="17"/>
      <c r="H232" s="17"/>
      <c r="I232" s="17" t="s">
        <v>384</v>
      </c>
    </row>
    <row r="233" spans="2:9" x14ac:dyDescent="0.3">
      <c r="B233" s="18" t="s">
        <v>26</v>
      </c>
      <c r="C233" s="19" t="s">
        <v>284</v>
      </c>
      <c r="D233" s="16" t="s">
        <v>7</v>
      </c>
      <c r="E233" s="16" t="s">
        <v>7</v>
      </c>
      <c r="F233" s="16" t="s">
        <v>4</v>
      </c>
      <c r="G233" s="17" t="s">
        <v>4</v>
      </c>
      <c r="H233" s="17"/>
      <c r="I233" s="17" t="s">
        <v>384</v>
      </c>
    </row>
    <row r="234" spans="2:9" x14ac:dyDescent="0.3">
      <c r="B234" s="18" t="s">
        <v>197</v>
      </c>
      <c r="C234" s="19" t="s">
        <v>284</v>
      </c>
      <c r="D234" s="16" t="s">
        <v>198</v>
      </c>
      <c r="E234" s="16" t="s">
        <v>285</v>
      </c>
      <c r="F234" s="16" t="s">
        <v>4</v>
      </c>
      <c r="G234" s="17"/>
      <c r="H234" s="17"/>
      <c r="I234" s="17" t="s">
        <v>384</v>
      </c>
    </row>
    <row r="235" spans="2:9" x14ac:dyDescent="0.3">
      <c r="B235" s="18" t="s">
        <v>199</v>
      </c>
      <c r="C235" s="19" t="s">
        <v>283</v>
      </c>
      <c r="D235" s="16" t="s">
        <v>71</v>
      </c>
      <c r="E235" s="16" t="s">
        <v>71</v>
      </c>
      <c r="F235" s="16" t="s">
        <v>4</v>
      </c>
      <c r="G235" s="17"/>
      <c r="H235" s="17"/>
      <c r="I235" s="17" t="s">
        <v>384</v>
      </c>
    </row>
    <row r="236" spans="2:9" x14ac:dyDescent="0.3">
      <c r="B236" s="18" t="s">
        <v>200</v>
      </c>
      <c r="C236" s="19" t="s">
        <v>284</v>
      </c>
      <c r="D236" s="16" t="s">
        <v>7</v>
      </c>
      <c r="E236" s="16" t="s">
        <v>7</v>
      </c>
      <c r="F236" s="16" t="s">
        <v>4</v>
      </c>
      <c r="G236" s="17"/>
      <c r="H236" s="17"/>
      <c r="I236" s="17" t="s">
        <v>384</v>
      </c>
    </row>
    <row r="237" spans="2:9" x14ac:dyDescent="0.3">
      <c r="B237" s="18" t="s">
        <v>131</v>
      </c>
      <c r="C237" s="19" t="s">
        <v>284</v>
      </c>
      <c r="D237" s="16" t="s">
        <v>201</v>
      </c>
      <c r="E237" s="16" t="s">
        <v>285</v>
      </c>
      <c r="F237" s="16" t="s">
        <v>4</v>
      </c>
      <c r="G237" s="17"/>
      <c r="H237" s="17"/>
      <c r="I237" s="17" t="s">
        <v>384</v>
      </c>
    </row>
    <row r="238" spans="2:9" x14ac:dyDescent="0.3">
      <c r="B238" s="18" t="s">
        <v>202</v>
      </c>
      <c r="C238" s="19" t="s">
        <v>283</v>
      </c>
      <c r="D238" s="16" t="s">
        <v>3</v>
      </c>
      <c r="E238" s="16" t="s">
        <v>3</v>
      </c>
      <c r="F238" s="16" t="s">
        <v>4</v>
      </c>
      <c r="G238" s="17"/>
      <c r="H238" s="17"/>
      <c r="I238" s="17" t="s">
        <v>384</v>
      </c>
    </row>
    <row r="239" spans="2:9" x14ac:dyDescent="0.3">
      <c r="B239" s="18" t="s">
        <v>203</v>
      </c>
      <c r="C239" s="19" t="s">
        <v>284</v>
      </c>
      <c r="D239" s="16" t="s">
        <v>3</v>
      </c>
      <c r="E239" s="16" t="s">
        <v>3</v>
      </c>
      <c r="F239" s="16" t="s">
        <v>4</v>
      </c>
      <c r="G239" s="17"/>
      <c r="H239" s="17"/>
      <c r="I239" s="17" t="s">
        <v>384</v>
      </c>
    </row>
    <row r="240" spans="2:9" x14ac:dyDescent="0.3">
      <c r="B240" s="18" t="s">
        <v>42</v>
      </c>
      <c r="C240" s="19" t="s">
        <v>284</v>
      </c>
      <c r="D240" s="16"/>
      <c r="E240" s="16" t="s">
        <v>290</v>
      </c>
      <c r="F240" s="16"/>
      <c r="G240" s="17"/>
      <c r="H240" s="17"/>
      <c r="I240" s="17" t="s">
        <v>384</v>
      </c>
    </row>
    <row r="241" spans="2:9" x14ac:dyDescent="0.3">
      <c r="B241" s="18" t="s">
        <v>125</v>
      </c>
      <c r="C241" s="19" t="s">
        <v>284</v>
      </c>
      <c r="D241" s="16" t="s">
        <v>3</v>
      </c>
      <c r="E241" s="16" t="s">
        <v>3</v>
      </c>
      <c r="F241" s="16" t="s">
        <v>4</v>
      </c>
      <c r="G241" s="17"/>
      <c r="H241" s="17"/>
      <c r="I241" s="17" t="s">
        <v>384</v>
      </c>
    </row>
    <row r="242" spans="2:9" x14ac:dyDescent="0.3">
      <c r="B242" s="18" t="s">
        <v>204</v>
      </c>
      <c r="C242" s="19" t="s">
        <v>284</v>
      </c>
      <c r="D242" s="16" t="s">
        <v>3</v>
      </c>
      <c r="E242" s="16" t="s">
        <v>3</v>
      </c>
      <c r="F242" s="16" t="s">
        <v>4</v>
      </c>
      <c r="G242" s="17" t="s">
        <v>4</v>
      </c>
      <c r="H242" s="17"/>
      <c r="I242" s="17" t="s">
        <v>384</v>
      </c>
    </row>
    <row r="243" spans="2:9" x14ac:dyDescent="0.3">
      <c r="B243" s="18" t="s">
        <v>131</v>
      </c>
      <c r="C243" s="19" t="s">
        <v>284</v>
      </c>
      <c r="D243" s="16"/>
      <c r="E243" s="16" t="s">
        <v>290</v>
      </c>
      <c r="F243" s="16"/>
      <c r="G243" s="17"/>
      <c r="H243" s="17"/>
      <c r="I243" s="17" t="s">
        <v>384</v>
      </c>
    </row>
    <row r="244" spans="2:9" x14ac:dyDescent="0.3">
      <c r="B244" s="18" t="s">
        <v>205</v>
      </c>
      <c r="C244" s="19" t="s">
        <v>283</v>
      </c>
      <c r="D244" s="16" t="s">
        <v>3</v>
      </c>
      <c r="E244" s="16" t="s">
        <v>3</v>
      </c>
      <c r="F244" s="16" t="s">
        <v>4</v>
      </c>
      <c r="G244" s="17"/>
      <c r="H244" s="17"/>
      <c r="I244" s="17" t="s">
        <v>384</v>
      </c>
    </row>
    <row r="245" spans="2:9" x14ac:dyDescent="0.3">
      <c r="B245" s="18" t="s">
        <v>206</v>
      </c>
      <c r="C245" s="19" t="s">
        <v>284</v>
      </c>
      <c r="D245" s="16" t="s">
        <v>7</v>
      </c>
      <c r="E245" s="16" t="s">
        <v>7</v>
      </c>
      <c r="F245" s="16" t="s">
        <v>4</v>
      </c>
      <c r="G245" s="17"/>
      <c r="H245" s="17"/>
      <c r="I245" s="17" t="s">
        <v>384</v>
      </c>
    </row>
    <row r="246" spans="2:9" x14ac:dyDescent="0.3">
      <c r="B246" s="18" t="s">
        <v>134</v>
      </c>
      <c r="C246" s="19" t="s">
        <v>283</v>
      </c>
      <c r="D246" s="16" t="s">
        <v>7</v>
      </c>
      <c r="E246" s="16" t="s">
        <v>7</v>
      </c>
      <c r="F246" s="16" t="s">
        <v>4</v>
      </c>
      <c r="G246" s="17"/>
      <c r="H246" s="17"/>
      <c r="I246" s="17" t="s">
        <v>384</v>
      </c>
    </row>
    <row r="247" spans="2:9" x14ac:dyDescent="0.3">
      <c r="B247" s="18" t="s">
        <v>207</v>
      </c>
      <c r="C247" s="19" t="s">
        <v>284</v>
      </c>
      <c r="D247" s="16" t="s">
        <v>7</v>
      </c>
      <c r="E247" s="16" t="s">
        <v>7</v>
      </c>
      <c r="F247" s="16" t="s">
        <v>4</v>
      </c>
      <c r="G247" s="17"/>
      <c r="H247" s="17"/>
      <c r="I247" s="17" t="s">
        <v>384</v>
      </c>
    </row>
    <row r="248" spans="2:9" x14ac:dyDescent="0.3">
      <c r="B248" s="18" t="s">
        <v>208</v>
      </c>
      <c r="C248" s="19" t="s">
        <v>284</v>
      </c>
      <c r="D248" s="16" t="s">
        <v>14</v>
      </c>
      <c r="E248" s="16" t="s">
        <v>14</v>
      </c>
      <c r="F248" s="16" t="s">
        <v>4</v>
      </c>
      <c r="G248" s="17"/>
      <c r="H248" s="17"/>
      <c r="I248" s="17" t="s">
        <v>384</v>
      </c>
    </row>
    <row r="249" spans="2:9" x14ac:dyDescent="0.3">
      <c r="B249" s="18" t="s">
        <v>73</v>
      </c>
      <c r="C249" s="19" t="s">
        <v>284</v>
      </c>
      <c r="D249" s="16" t="s">
        <v>71</v>
      </c>
      <c r="E249" s="16" t="s">
        <v>71</v>
      </c>
      <c r="F249" s="16" t="s">
        <v>4</v>
      </c>
      <c r="G249" s="17"/>
      <c r="H249" s="17"/>
      <c r="I249" s="17" t="s">
        <v>384</v>
      </c>
    </row>
    <row r="250" spans="2:9" x14ac:dyDescent="0.3">
      <c r="B250" s="18" t="s">
        <v>209</v>
      </c>
      <c r="C250" s="19" t="s">
        <v>284</v>
      </c>
      <c r="D250" s="16" t="s">
        <v>3</v>
      </c>
      <c r="E250" s="16" t="s">
        <v>3</v>
      </c>
      <c r="F250" s="16" t="s">
        <v>4</v>
      </c>
      <c r="G250" s="17"/>
      <c r="H250" s="17"/>
      <c r="I250" s="17" t="s">
        <v>384</v>
      </c>
    </row>
    <row r="251" spans="2:9" x14ac:dyDescent="0.3">
      <c r="B251" s="18" t="s">
        <v>180</v>
      </c>
      <c r="C251" s="19" t="s">
        <v>284</v>
      </c>
      <c r="D251" s="16" t="s">
        <v>71</v>
      </c>
      <c r="E251" s="16" t="s">
        <v>71</v>
      </c>
      <c r="F251" s="16" t="s">
        <v>4</v>
      </c>
      <c r="G251" s="17" t="s">
        <v>4</v>
      </c>
      <c r="H251" s="17"/>
      <c r="I251" s="17" t="s">
        <v>384</v>
      </c>
    </row>
    <row r="252" spans="2:9" x14ac:dyDescent="0.3">
      <c r="B252" s="18" t="s">
        <v>62</v>
      </c>
      <c r="C252" s="19" t="s">
        <v>283</v>
      </c>
      <c r="D252" s="16" t="s">
        <v>7</v>
      </c>
      <c r="E252" s="16" t="s">
        <v>7</v>
      </c>
      <c r="F252" s="16" t="s">
        <v>4</v>
      </c>
      <c r="G252" s="17"/>
      <c r="H252" s="17"/>
      <c r="I252" s="17" t="s">
        <v>384</v>
      </c>
    </row>
    <row r="253" spans="2:9" x14ac:dyDescent="0.3">
      <c r="B253" s="18" t="s">
        <v>210</v>
      </c>
      <c r="C253" s="19" t="s">
        <v>284</v>
      </c>
      <c r="D253" s="16" t="s">
        <v>3</v>
      </c>
      <c r="E253" s="16" t="s">
        <v>3</v>
      </c>
      <c r="F253" s="16" t="s">
        <v>4</v>
      </c>
      <c r="G253" s="17"/>
      <c r="H253" s="17"/>
      <c r="I253" s="17" t="s">
        <v>384</v>
      </c>
    </row>
    <row r="254" spans="2:9" x14ac:dyDescent="0.3">
      <c r="B254" s="18" t="s">
        <v>211</v>
      </c>
      <c r="C254" s="19" t="s">
        <v>284</v>
      </c>
      <c r="D254" s="16" t="s">
        <v>71</v>
      </c>
      <c r="E254" s="16" t="s">
        <v>71</v>
      </c>
      <c r="F254" s="16" t="s">
        <v>4</v>
      </c>
      <c r="G254" s="17"/>
      <c r="H254" s="17"/>
      <c r="I254" s="17" t="s">
        <v>384</v>
      </c>
    </row>
    <row r="255" spans="2:9" x14ac:dyDescent="0.3">
      <c r="B255" s="18" t="s">
        <v>212</v>
      </c>
      <c r="C255" s="19" t="s">
        <v>283</v>
      </c>
      <c r="D255" s="16" t="s">
        <v>3</v>
      </c>
      <c r="E255" s="16" t="s">
        <v>3</v>
      </c>
      <c r="F255" s="16" t="s">
        <v>4</v>
      </c>
      <c r="G255" s="17"/>
      <c r="H255" s="17"/>
      <c r="I255" s="17" t="s">
        <v>384</v>
      </c>
    </row>
    <row r="256" spans="2:9" x14ac:dyDescent="0.3">
      <c r="B256" s="18" t="s">
        <v>49</v>
      </c>
      <c r="C256" s="19" t="s">
        <v>284</v>
      </c>
      <c r="D256" s="16" t="s">
        <v>3</v>
      </c>
      <c r="E256" s="16" t="s">
        <v>3</v>
      </c>
      <c r="F256" s="16" t="s">
        <v>4</v>
      </c>
      <c r="G256" s="17"/>
      <c r="H256" s="17"/>
      <c r="I256" s="17" t="s">
        <v>384</v>
      </c>
    </row>
    <row r="257" spans="2:9" x14ac:dyDescent="0.3">
      <c r="B257" s="18" t="s">
        <v>213</v>
      </c>
      <c r="C257" s="19" t="s">
        <v>284</v>
      </c>
      <c r="D257" s="16" t="s">
        <v>14</v>
      </c>
      <c r="E257" s="16" t="s">
        <v>14</v>
      </c>
      <c r="F257" s="16" t="s">
        <v>4</v>
      </c>
      <c r="G257" s="17"/>
      <c r="H257" s="17"/>
      <c r="I257" s="17" t="s">
        <v>384</v>
      </c>
    </row>
    <row r="258" spans="2:9" x14ac:dyDescent="0.3">
      <c r="B258" s="18" t="s">
        <v>214</v>
      </c>
      <c r="C258" s="19" t="s">
        <v>283</v>
      </c>
      <c r="D258" s="16" t="s">
        <v>7</v>
      </c>
      <c r="E258" s="16" t="s">
        <v>7</v>
      </c>
      <c r="F258" s="16" t="s">
        <v>4</v>
      </c>
      <c r="G258" s="17"/>
      <c r="H258" s="17"/>
      <c r="I258" s="17" t="s">
        <v>384</v>
      </c>
    </row>
    <row r="259" spans="2:9" x14ac:dyDescent="0.3">
      <c r="B259" s="18" t="s">
        <v>215</v>
      </c>
      <c r="C259" s="19" t="s">
        <v>283</v>
      </c>
      <c r="D259" s="16" t="s">
        <v>3</v>
      </c>
      <c r="E259" s="16" t="s">
        <v>3</v>
      </c>
      <c r="F259" s="16" t="s">
        <v>4</v>
      </c>
      <c r="G259" s="17"/>
      <c r="H259" s="17"/>
      <c r="I259" s="17" t="s">
        <v>384</v>
      </c>
    </row>
    <row r="260" spans="2:9" x14ac:dyDescent="0.3">
      <c r="B260" s="18" t="s">
        <v>15</v>
      </c>
      <c r="C260" s="19" t="s">
        <v>284</v>
      </c>
      <c r="D260" s="16" t="s">
        <v>14</v>
      </c>
      <c r="E260" s="16" t="s">
        <v>14</v>
      </c>
      <c r="F260" s="16" t="s">
        <v>4</v>
      </c>
      <c r="G260" s="17"/>
      <c r="H260" s="17"/>
      <c r="I260" s="17" t="s">
        <v>384</v>
      </c>
    </row>
    <row r="261" spans="2:9" x14ac:dyDescent="0.3">
      <c r="B261" s="18" t="s">
        <v>12</v>
      </c>
      <c r="C261" s="19" t="s">
        <v>284</v>
      </c>
      <c r="D261" s="16" t="s">
        <v>217</v>
      </c>
      <c r="E261" s="16" t="s">
        <v>285</v>
      </c>
      <c r="F261" s="16" t="s">
        <v>4</v>
      </c>
      <c r="G261" s="17" t="s">
        <v>4</v>
      </c>
      <c r="H261" s="17"/>
      <c r="I261" s="17" t="s">
        <v>384</v>
      </c>
    </row>
    <row r="262" spans="2:9" x14ac:dyDescent="0.3">
      <c r="B262" s="18" t="s">
        <v>1</v>
      </c>
      <c r="C262" s="19" t="s">
        <v>284</v>
      </c>
      <c r="D262" s="16" t="s">
        <v>3</v>
      </c>
      <c r="E262" s="16" t="s">
        <v>3</v>
      </c>
      <c r="F262" s="16" t="s">
        <v>4</v>
      </c>
      <c r="G262" s="17"/>
      <c r="H262" s="17"/>
      <c r="I262" s="17" t="s">
        <v>384</v>
      </c>
    </row>
    <row r="263" spans="2:9" x14ac:dyDescent="0.3">
      <c r="B263" s="18" t="s">
        <v>216</v>
      </c>
      <c r="C263" s="19" t="s">
        <v>283</v>
      </c>
      <c r="D263" s="16" t="s">
        <v>14</v>
      </c>
      <c r="E263" s="16" t="s">
        <v>14</v>
      </c>
      <c r="F263" s="16" t="s">
        <v>4</v>
      </c>
      <c r="G263" s="17"/>
      <c r="H263" s="17"/>
      <c r="I263" s="17" t="s">
        <v>384</v>
      </c>
    </row>
    <row r="264" spans="2:9" x14ac:dyDescent="0.3">
      <c r="B264" s="18" t="s">
        <v>207</v>
      </c>
      <c r="C264" s="19" t="s">
        <v>284</v>
      </c>
      <c r="D264" s="16" t="s">
        <v>218</v>
      </c>
      <c r="E264" s="16" t="s">
        <v>285</v>
      </c>
      <c r="F264" s="16" t="s">
        <v>4</v>
      </c>
      <c r="G264" s="17"/>
      <c r="H264" s="17"/>
      <c r="I264" s="17" t="s">
        <v>384</v>
      </c>
    </row>
    <row r="265" spans="2:9" x14ac:dyDescent="0.3">
      <c r="B265" s="18" t="s">
        <v>219</v>
      </c>
      <c r="C265" s="19" t="s">
        <v>283</v>
      </c>
      <c r="D265" s="16" t="s">
        <v>3</v>
      </c>
      <c r="E265" s="16" t="s">
        <v>3</v>
      </c>
      <c r="F265" s="16" t="s">
        <v>4</v>
      </c>
      <c r="G265" s="17"/>
      <c r="H265" s="17"/>
      <c r="I265" s="17" t="s">
        <v>384</v>
      </c>
    </row>
    <row r="266" spans="2:9" x14ac:dyDescent="0.3">
      <c r="B266" s="18" t="s">
        <v>220</v>
      </c>
      <c r="C266" s="19" t="s">
        <v>284</v>
      </c>
      <c r="D266" s="16"/>
      <c r="E266" s="16" t="s">
        <v>290</v>
      </c>
      <c r="F266" s="16"/>
      <c r="G266" s="17"/>
      <c r="H266" s="17"/>
      <c r="I266" s="17" t="s">
        <v>384</v>
      </c>
    </row>
    <row r="267" spans="2:9" x14ac:dyDescent="0.3">
      <c r="B267" s="18" t="s">
        <v>131</v>
      </c>
      <c r="C267" s="19" t="s">
        <v>284</v>
      </c>
      <c r="D267" s="16"/>
      <c r="E267" s="16" t="s">
        <v>290</v>
      </c>
      <c r="F267" s="16"/>
      <c r="G267" s="17"/>
      <c r="H267" s="17"/>
      <c r="I267" s="17" t="s">
        <v>384</v>
      </c>
    </row>
    <row r="268" spans="2:9" x14ac:dyDescent="0.3">
      <c r="B268" s="18" t="s">
        <v>26</v>
      </c>
      <c r="C268" s="19" t="s">
        <v>284</v>
      </c>
      <c r="D268" s="16" t="s">
        <v>3</v>
      </c>
      <c r="E268" s="16" t="s">
        <v>3</v>
      </c>
      <c r="F268" s="16" t="s">
        <v>4</v>
      </c>
      <c r="G268" s="17"/>
      <c r="H268" s="17"/>
      <c r="I268" s="17" t="s">
        <v>384</v>
      </c>
    </row>
    <row r="269" spans="2:9" x14ac:dyDescent="0.3">
      <c r="B269" s="18" t="s">
        <v>221</v>
      </c>
      <c r="C269" s="19" t="s">
        <v>284</v>
      </c>
      <c r="D269" s="16"/>
      <c r="E269" s="16" t="s">
        <v>290</v>
      </c>
      <c r="F269" s="16"/>
      <c r="G269" s="17"/>
      <c r="H269" s="17"/>
      <c r="I269" s="17" t="s">
        <v>384</v>
      </c>
    </row>
    <row r="270" spans="2:9" x14ac:dyDescent="0.3">
      <c r="B270" s="18" t="s">
        <v>15</v>
      </c>
      <c r="C270" s="19" t="s">
        <v>284</v>
      </c>
      <c r="D270" s="16" t="s">
        <v>7</v>
      </c>
      <c r="E270" s="16" t="s">
        <v>7</v>
      </c>
      <c r="F270" s="16" t="s">
        <v>4</v>
      </c>
      <c r="G270" s="17"/>
      <c r="H270" s="17"/>
      <c r="I270" s="17" t="s">
        <v>384</v>
      </c>
    </row>
    <row r="271" spans="2:9" x14ac:dyDescent="0.3">
      <c r="B271" s="18" t="s">
        <v>222</v>
      </c>
      <c r="C271" s="19" t="s">
        <v>283</v>
      </c>
      <c r="D271" s="16" t="s">
        <v>3</v>
      </c>
      <c r="E271" s="16" t="s">
        <v>3</v>
      </c>
      <c r="F271" s="16" t="s">
        <v>4</v>
      </c>
      <c r="G271" s="17"/>
      <c r="H271" s="17"/>
      <c r="I271" s="17" t="s">
        <v>384</v>
      </c>
    </row>
    <row r="272" spans="2:9" x14ac:dyDescent="0.3">
      <c r="B272" s="18" t="s">
        <v>61</v>
      </c>
      <c r="C272" s="19" t="s">
        <v>284</v>
      </c>
      <c r="D272" s="16" t="s">
        <v>3</v>
      </c>
      <c r="E272" s="16" t="s">
        <v>3</v>
      </c>
      <c r="F272" s="16" t="s">
        <v>4</v>
      </c>
      <c r="G272" s="17"/>
      <c r="H272" s="17"/>
      <c r="I272" s="17" t="s">
        <v>384</v>
      </c>
    </row>
    <row r="273" spans="2:9" x14ac:dyDescent="0.3">
      <c r="B273" s="18" t="s">
        <v>102</v>
      </c>
      <c r="C273" s="19" t="s">
        <v>284</v>
      </c>
      <c r="D273" s="16" t="s">
        <v>43</v>
      </c>
      <c r="E273" s="16" t="s">
        <v>43</v>
      </c>
      <c r="F273" s="16" t="s">
        <v>4</v>
      </c>
      <c r="G273" s="17" t="s">
        <v>4</v>
      </c>
      <c r="H273" s="17"/>
      <c r="I273" s="17" t="s">
        <v>384</v>
      </c>
    </row>
    <row r="274" spans="2:9" x14ac:dyDescent="0.3">
      <c r="B274" s="18" t="s">
        <v>131</v>
      </c>
      <c r="C274" s="19" t="s">
        <v>284</v>
      </c>
      <c r="D274" s="16" t="s">
        <v>3</v>
      </c>
      <c r="E274" s="16" t="s">
        <v>3</v>
      </c>
      <c r="F274" s="16" t="s">
        <v>4</v>
      </c>
      <c r="G274" s="17"/>
      <c r="H274" s="17"/>
      <c r="I274" s="17" t="s">
        <v>384</v>
      </c>
    </row>
    <row r="275" spans="2:9" x14ac:dyDescent="0.3">
      <c r="B275" s="18" t="s">
        <v>223</v>
      </c>
      <c r="C275" s="19" t="s">
        <v>284</v>
      </c>
      <c r="D275" s="16" t="s">
        <v>7</v>
      </c>
      <c r="E275" s="16" t="s">
        <v>7</v>
      </c>
      <c r="F275" s="16" t="s">
        <v>4</v>
      </c>
      <c r="G275" s="17"/>
      <c r="H275" s="17"/>
      <c r="I275" s="17" t="s">
        <v>384</v>
      </c>
    </row>
    <row r="276" spans="2:9" x14ac:dyDescent="0.3">
      <c r="B276" s="18" t="s">
        <v>177</v>
      </c>
      <c r="C276" s="19" t="s">
        <v>284</v>
      </c>
      <c r="D276" s="16" t="s">
        <v>227</v>
      </c>
      <c r="E276" s="16" t="s">
        <v>285</v>
      </c>
      <c r="F276" s="16" t="s">
        <v>4</v>
      </c>
      <c r="G276" s="17"/>
      <c r="H276" s="17"/>
      <c r="I276" s="17" t="s">
        <v>384</v>
      </c>
    </row>
    <row r="277" spans="2:9" x14ac:dyDescent="0.3">
      <c r="B277" s="18" t="s">
        <v>224</v>
      </c>
      <c r="C277" s="19" t="s">
        <v>284</v>
      </c>
      <c r="D277" s="16" t="s">
        <v>3</v>
      </c>
      <c r="E277" s="16" t="s">
        <v>3</v>
      </c>
      <c r="F277" s="16" t="s">
        <v>4</v>
      </c>
      <c r="G277" s="17"/>
      <c r="H277" s="17"/>
      <c r="I277" s="17" t="s">
        <v>384</v>
      </c>
    </row>
    <row r="278" spans="2:9" x14ac:dyDescent="0.3">
      <c r="B278" s="18" t="s">
        <v>131</v>
      </c>
      <c r="C278" s="19" t="s">
        <v>284</v>
      </c>
      <c r="D278" s="16"/>
      <c r="E278" s="16" t="s">
        <v>290</v>
      </c>
      <c r="F278" s="16"/>
      <c r="G278" s="17"/>
      <c r="H278" s="17"/>
      <c r="I278" s="17" t="s">
        <v>384</v>
      </c>
    </row>
    <row r="279" spans="2:9" x14ac:dyDescent="0.3">
      <c r="B279" s="18" t="s">
        <v>19</v>
      </c>
      <c r="C279" s="19" t="s">
        <v>283</v>
      </c>
      <c r="D279" s="16" t="s">
        <v>3</v>
      </c>
      <c r="E279" s="16" t="s">
        <v>3</v>
      </c>
      <c r="F279" s="16" t="s">
        <v>4</v>
      </c>
      <c r="G279" s="17" t="s">
        <v>4</v>
      </c>
      <c r="H279" s="17"/>
      <c r="I279" s="17" t="s">
        <v>384</v>
      </c>
    </row>
    <row r="280" spans="2:9" x14ac:dyDescent="0.3">
      <c r="B280" s="18" t="s">
        <v>59</v>
      </c>
      <c r="C280" s="19" t="s">
        <v>284</v>
      </c>
      <c r="D280" s="16" t="s">
        <v>3</v>
      </c>
      <c r="E280" s="16" t="s">
        <v>3</v>
      </c>
      <c r="F280" s="16" t="s">
        <v>4</v>
      </c>
      <c r="G280" s="17"/>
      <c r="H280" s="17"/>
      <c r="I280" s="17" t="s">
        <v>384</v>
      </c>
    </row>
    <row r="281" spans="2:9" x14ac:dyDescent="0.3">
      <c r="B281" s="18" t="s">
        <v>225</v>
      </c>
      <c r="C281" s="19" t="s">
        <v>284</v>
      </c>
      <c r="D281" s="16" t="s">
        <v>71</v>
      </c>
      <c r="E281" s="16" t="s">
        <v>71</v>
      </c>
      <c r="F281" s="16" t="s">
        <v>4</v>
      </c>
      <c r="G281" s="17"/>
      <c r="H281" s="17"/>
      <c r="I281" s="17" t="s">
        <v>384</v>
      </c>
    </row>
    <row r="282" spans="2:9" x14ac:dyDescent="0.3">
      <c r="B282" s="18" t="s">
        <v>226</v>
      </c>
      <c r="C282" s="19" t="s">
        <v>284</v>
      </c>
      <c r="D282" s="16" t="s">
        <v>3</v>
      </c>
      <c r="E282" s="16" t="s">
        <v>3</v>
      </c>
      <c r="F282" s="16" t="s">
        <v>4</v>
      </c>
      <c r="G282" s="17"/>
      <c r="H282" s="17"/>
      <c r="I282" s="17" t="s">
        <v>384</v>
      </c>
    </row>
    <row r="283" spans="2:9" x14ac:dyDescent="0.3">
      <c r="B283" s="18" t="s">
        <v>226</v>
      </c>
      <c r="C283" s="19" t="s">
        <v>284</v>
      </c>
      <c r="D283" s="16"/>
      <c r="E283" s="16" t="s">
        <v>290</v>
      </c>
      <c r="F283" s="16"/>
      <c r="G283" s="17"/>
      <c r="H283" s="17"/>
      <c r="I283" s="17" t="s">
        <v>384</v>
      </c>
    </row>
    <row r="284" spans="2:9" x14ac:dyDescent="0.3">
      <c r="B284" s="18" t="s">
        <v>228</v>
      </c>
      <c r="C284" s="19" t="s">
        <v>283</v>
      </c>
      <c r="D284" s="16"/>
      <c r="E284" s="16" t="s">
        <v>290</v>
      </c>
      <c r="F284" s="16"/>
      <c r="G284" s="17"/>
      <c r="H284" s="17"/>
      <c r="I284" s="17" t="s">
        <v>384</v>
      </c>
    </row>
    <row r="285" spans="2:9" x14ac:dyDescent="0.3">
      <c r="B285" s="18" t="s">
        <v>29</v>
      </c>
      <c r="C285" s="19" t="s">
        <v>283</v>
      </c>
      <c r="D285" s="16" t="s">
        <v>3</v>
      </c>
      <c r="E285" s="16" t="s">
        <v>3</v>
      </c>
      <c r="F285" s="16" t="s">
        <v>4</v>
      </c>
      <c r="G285" s="17"/>
      <c r="H285" s="17"/>
      <c r="I285" s="17" t="s">
        <v>384</v>
      </c>
    </row>
    <row r="286" spans="2:9" x14ac:dyDescent="0.3">
      <c r="B286" s="18" t="s">
        <v>177</v>
      </c>
      <c r="C286" s="19" t="s">
        <v>284</v>
      </c>
      <c r="D286" s="16" t="s">
        <v>3</v>
      </c>
      <c r="E286" s="16" t="s">
        <v>3</v>
      </c>
      <c r="F286" s="16" t="s">
        <v>4</v>
      </c>
      <c r="G286" s="17"/>
      <c r="H286" s="17"/>
      <c r="I286" s="17" t="s">
        <v>384</v>
      </c>
    </row>
    <row r="287" spans="2:9" x14ac:dyDescent="0.3">
      <c r="B287" s="18" t="s">
        <v>81</v>
      </c>
      <c r="C287" s="19" t="s">
        <v>284</v>
      </c>
      <c r="D287" s="16" t="s">
        <v>7</v>
      </c>
      <c r="E287" s="16" t="s">
        <v>7</v>
      </c>
      <c r="F287" s="16" t="s">
        <v>4</v>
      </c>
      <c r="G287" s="17"/>
      <c r="H287" s="17"/>
      <c r="I287" s="17" t="s">
        <v>384</v>
      </c>
    </row>
    <row r="288" spans="2:9" x14ac:dyDescent="0.3">
      <c r="B288" s="18" t="s">
        <v>20</v>
      </c>
      <c r="C288" s="19" t="s">
        <v>284</v>
      </c>
      <c r="D288" s="16" t="s">
        <v>71</v>
      </c>
      <c r="E288" s="16" t="s">
        <v>71</v>
      </c>
      <c r="F288" s="16" t="s">
        <v>4</v>
      </c>
      <c r="G288" s="17"/>
      <c r="H288" s="17"/>
      <c r="I288" s="17" t="s">
        <v>384</v>
      </c>
    </row>
    <row r="289" spans="2:9" x14ac:dyDescent="0.3">
      <c r="B289" s="18" t="s">
        <v>64</v>
      </c>
      <c r="C289" s="19" t="s">
        <v>284</v>
      </c>
      <c r="D289" s="16" t="s">
        <v>233</v>
      </c>
      <c r="E289" s="16" t="s">
        <v>285</v>
      </c>
      <c r="F289" s="16" t="s">
        <v>4</v>
      </c>
      <c r="G289" s="17"/>
      <c r="H289" s="17"/>
      <c r="I289" s="17" t="s">
        <v>384</v>
      </c>
    </row>
    <row r="290" spans="2:9" x14ac:dyDescent="0.3">
      <c r="B290" s="18" t="s">
        <v>229</v>
      </c>
      <c r="C290" s="19" t="s">
        <v>284</v>
      </c>
      <c r="D290" s="16" t="s">
        <v>3</v>
      </c>
      <c r="E290" s="16" t="s">
        <v>3</v>
      </c>
      <c r="F290" s="16" t="s">
        <v>4</v>
      </c>
      <c r="G290" s="17"/>
      <c r="H290" s="17"/>
      <c r="I290" s="17" t="s">
        <v>384</v>
      </c>
    </row>
    <row r="291" spans="2:9" x14ac:dyDescent="0.3">
      <c r="B291" s="18" t="s">
        <v>230</v>
      </c>
      <c r="C291" s="19" t="s">
        <v>283</v>
      </c>
      <c r="D291" s="16" t="s">
        <v>3</v>
      </c>
      <c r="E291" s="16" t="s">
        <v>3</v>
      </c>
      <c r="F291" s="16" t="s">
        <v>4</v>
      </c>
      <c r="G291" s="17"/>
      <c r="H291" s="17"/>
      <c r="I291" s="17" t="s">
        <v>384</v>
      </c>
    </row>
    <row r="292" spans="2:9" x14ac:dyDescent="0.3">
      <c r="B292" s="18" t="s">
        <v>231</v>
      </c>
      <c r="C292" s="19" t="s">
        <v>284</v>
      </c>
      <c r="D292" s="16" t="s">
        <v>3</v>
      </c>
      <c r="E292" s="16" t="s">
        <v>3</v>
      </c>
      <c r="F292" s="16" t="s">
        <v>4</v>
      </c>
      <c r="G292" s="17"/>
      <c r="H292" s="17"/>
      <c r="I292" s="17" t="s">
        <v>384</v>
      </c>
    </row>
    <row r="293" spans="2:9" x14ac:dyDescent="0.3">
      <c r="B293" s="18" t="s">
        <v>38</v>
      </c>
      <c r="C293" s="19" t="s">
        <v>283</v>
      </c>
      <c r="D293" s="16" t="s">
        <v>3</v>
      </c>
      <c r="E293" s="16" t="s">
        <v>3</v>
      </c>
      <c r="F293" s="16" t="s">
        <v>4</v>
      </c>
      <c r="G293" s="17"/>
      <c r="H293" s="17"/>
      <c r="I293" s="17" t="s">
        <v>384</v>
      </c>
    </row>
    <row r="294" spans="2:9" x14ac:dyDescent="0.3">
      <c r="B294" s="18" t="s">
        <v>232</v>
      </c>
      <c r="C294" s="19" t="s">
        <v>283</v>
      </c>
      <c r="D294" s="16" t="s">
        <v>3</v>
      </c>
      <c r="E294" s="16" t="s">
        <v>3</v>
      </c>
      <c r="F294" s="16" t="s">
        <v>4</v>
      </c>
      <c r="G294" s="17"/>
      <c r="H294" s="17"/>
      <c r="I294" s="17" t="s">
        <v>384</v>
      </c>
    </row>
    <row r="295" spans="2:9" x14ac:dyDescent="0.3">
      <c r="B295" s="18" t="s">
        <v>234</v>
      </c>
      <c r="C295" s="19" t="s">
        <v>283</v>
      </c>
      <c r="D295" s="16" t="s">
        <v>3</v>
      </c>
      <c r="E295" s="16" t="s">
        <v>3</v>
      </c>
      <c r="F295" s="16" t="s">
        <v>4</v>
      </c>
      <c r="G295" s="17" t="s">
        <v>4</v>
      </c>
      <c r="H295" s="17"/>
      <c r="I295" s="17" t="s">
        <v>384</v>
      </c>
    </row>
    <row r="296" spans="2:9" x14ac:dyDescent="0.3">
      <c r="B296" s="18" t="s">
        <v>175</v>
      </c>
      <c r="C296" s="19" t="s">
        <v>283</v>
      </c>
      <c r="D296" s="16" t="s">
        <v>71</v>
      </c>
      <c r="E296" s="16" t="s">
        <v>71</v>
      </c>
      <c r="F296" s="16" t="s">
        <v>4</v>
      </c>
      <c r="G296" s="17"/>
      <c r="H296" s="17"/>
      <c r="I296" s="17" t="s">
        <v>384</v>
      </c>
    </row>
    <row r="297" spans="2:9" x14ac:dyDescent="0.3">
      <c r="B297" s="18" t="s">
        <v>235</v>
      </c>
      <c r="C297" s="19" t="s">
        <v>284</v>
      </c>
      <c r="D297" s="16" t="s">
        <v>71</v>
      </c>
      <c r="E297" s="16" t="s">
        <v>71</v>
      </c>
      <c r="F297" s="16" t="s">
        <v>4</v>
      </c>
      <c r="G297" s="17"/>
      <c r="H297" s="17"/>
      <c r="I297" s="17" t="s">
        <v>384</v>
      </c>
    </row>
    <row r="298" spans="2:9" x14ac:dyDescent="0.3">
      <c r="B298" s="18" t="s">
        <v>134</v>
      </c>
      <c r="C298" s="19" t="s">
        <v>283</v>
      </c>
      <c r="D298" s="16" t="s">
        <v>7</v>
      </c>
      <c r="E298" s="16" t="s">
        <v>7</v>
      </c>
      <c r="F298" s="16" t="s">
        <v>4</v>
      </c>
      <c r="G298" s="17"/>
      <c r="H298" s="17"/>
      <c r="I298" s="17" t="s">
        <v>384</v>
      </c>
    </row>
    <row r="299" spans="2:9" x14ac:dyDescent="0.3">
      <c r="B299" s="18" t="s">
        <v>44</v>
      </c>
      <c r="C299" s="19" t="s">
        <v>284</v>
      </c>
      <c r="D299" s="16" t="s">
        <v>14</v>
      </c>
      <c r="E299" s="16" t="s">
        <v>14</v>
      </c>
      <c r="F299" s="16" t="s">
        <v>4</v>
      </c>
      <c r="G299" s="17"/>
      <c r="H299" s="17"/>
      <c r="I299" s="17" t="s">
        <v>384</v>
      </c>
    </row>
    <row r="300" spans="2:9" x14ac:dyDescent="0.3">
      <c r="B300" s="18" t="s">
        <v>73</v>
      </c>
      <c r="C300" s="19" t="s">
        <v>284</v>
      </c>
      <c r="D300" s="16" t="s">
        <v>3</v>
      </c>
      <c r="E300" s="16" t="s">
        <v>3</v>
      </c>
      <c r="F300" s="16" t="s">
        <v>4</v>
      </c>
      <c r="G300" s="17"/>
      <c r="H300" s="17"/>
      <c r="I300" s="17" t="s">
        <v>384</v>
      </c>
    </row>
    <row r="301" spans="2:9" x14ac:dyDescent="0.3">
      <c r="B301" s="18" t="s">
        <v>236</v>
      </c>
      <c r="C301" s="19" t="s">
        <v>283</v>
      </c>
      <c r="D301" s="16" t="s">
        <v>7</v>
      </c>
      <c r="E301" s="16" t="s">
        <v>7</v>
      </c>
      <c r="F301" s="16" t="s">
        <v>4</v>
      </c>
      <c r="G301" s="17"/>
      <c r="H301" s="17"/>
      <c r="I301" s="17" t="s">
        <v>384</v>
      </c>
    </row>
    <row r="302" spans="2:9" x14ac:dyDescent="0.3">
      <c r="B302" s="18" t="s">
        <v>75</v>
      </c>
      <c r="C302" s="19" t="s">
        <v>284</v>
      </c>
      <c r="D302" s="16" t="s">
        <v>7</v>
      </c>
      <c r="E302" s="16" t="s">
        <v>7</v>
      </c>
      <c r="F302" s="16" t="s">
        <v>4</v>
      </c>
      <c r="G302" s="17"/>
      <c r="H302" s="17"/>
      <c r="I302" s="17" t="s">
        <v>384</v>
      </c>
    </row>
    <row r="303" spans="2:9" x14ac:dyDescent="0.3">
      <c r="B303" s="18" t="s">
        <v>237</v>
      </c>
      <c r="C303" s="19" t="s">
        <v>284</v>
      </c>
      <c r="D303" s="16" t="s">
        <v>239</v>
      </c>
      <c r="E303" s="16" t="s">
        <v>285</v>
      </c>
      <c r="F303" s="16" t="s">
        <v>4</v>
      </c>
      <c r="G303" s="17"/>
      <c r="H303" s="17"/>
      <c r="I303" s="17" t="s">
        <v>384</v>
      </c>
    </row>
    <row r="304" spans="2:9" x14ac:dyDescent="0.3">
      <c r="B304" s="18" t="s">
        <v>238</v>
      </c>
      <c r="C304" s="19" t="s">
        <v>283</v>
      </c>
      <c r="D304" s="16" t="s">
        <v>240</v>
      </c>
      <c r="E304" s="16" t="s">
        <v>287</v>
      </c>
      <c r="F304" s="16" t="s">
        <v>4</v>
      </c>
      <c r="G304" s="17"/>
      <c r="H304" s="17"/>
      <c r="I304" s="17" t="s">
        <v>384</v>
      </c>
    </row>
    <row r="305" spans="2:9" x14ac:dyDescent="0.3">
      <c r="B305" s="18" t="s">
        <v>241</v>
      </c>
      <c r="C305" s="19" t="s">
        <v>283</v>
      </c>
      <c r="D305" s="16" t="s">
        <v>3</v>
      </c>
      <c r="E305" s="16" t="s">
        <v>3</v>
      </c>
      <c r="F305" s="16" t="s">
        <v>4</v>
      </c>
      <c r="G305" s="17"/>
      <c r="H305" s="17"/>
      <c r="I305" s="17" t="s">
        <v>384</v>
      </c>
    </row>
    <row r="306" spans="2:9" x14ac:dyDescent="0.3">
      <c r="B306" s="18" t="s">
        <v>131</v>
      </c>
      <c r="C306" s="19" t="s">
        <v>284</v>
      </c>
      <c r="D306" s="16"/>
      <c r="E306" s="16" t="s">
        <v>290</v>
      </c>
      <c r="F306" s="16"/>
      <c r="G306" s="17"/>
      <c r="H306" s="17"/>
      <c r="I306" s="17" t="s">
        <v>384</v>
      </c>
    </row>
    <row r="307" spans="2:9" x14ac:dyDescent="0.3">
      <c r="B307" s="18" t="s">
        <v>242</v>
      </c>
      <c r="C307" s="19" t="s">
        <v>284</v>
      </c>
      <c r="D307" s="16" t="s">
        <v>171</v>
      </c>
      <c r="E307" s="16" t="s">
        <v>287</v>
      </c>
      <c r="F307" s="16" t="s">
        <v>4</v>
      </c>
      <c r="G307" s="17"/>
      <c r="H307" s="17"/>
      <c r="I307" s="17" t="s">
        <v>384</v>
      </c>
    </row>
    <row r="308" spans="2:9" x14ac:dyDescent="0.3">
      <c r="B308" s="18" t="s">
        <v>177</v>
      </c>
      <c r="C308" s="19" t="s">
        <v>284</v>
      </c>
      <c r="D308" s="16" t="s">
        <v>3</v>
      </c>
      <c r="E308" s="16" t="s">
        <v>3</v>
      </c>
      <c r="F308" s="16" t="s">
        <v>4</v>
      </c>
      <c r="G308" s="17"/>
      <c r="H308" s="17"/>
      <c r="I308" s="17" t="s">
        <v>384</v>
      </c>
    </row>
    <row r="309" spans="2:9" x14ac:dyDescent="0.3">
      <c r="B309" s="18" t="s">
        <v>243</v>
      </c>
      <c r="C309" s="19" t="s">
        <v>284</v>
      </c>
      <c r="D309" s="16" t="s">
        <v>7</v>
      </c>
      <c r="E309" s="16" t="s">
        <v>7</v>
      </c>
      <c r="F309" s="16" t="s">
        <v>4</v>
      </c>
      <c r="G309" s="17"/>
      <c r="H309" s="17"/>
      <c r="I309" s="17" t="s">
        <v>384</v>
      </c>
    </row>
    <row r="310" spans="2:9" x14ac:dyDescent="0.3">
      <c r="B310" s="18" t="s">
        <v>102</v>
      </c>
      <c r="C310" s="19" t="s">
        <v>284</v>
      </c>
      <c r="D310" s="16" t="s">
        <v>7</v>
      </c>
      <c r="E310" s="16" t="s">
        <v>7</v>
      </c>
      <c r="F310" s="16" t="s">
        <v>4</v>
      </c>
      <c r="G310" s="17"/>
      <c r="H310" s="17"/>
      <c r="I310" s="17" t="s">
        <v>384</v>
      </c>
    </row>
    <row r="311" spans="2:9" x14ac:dyDescent="0.3">
      <c r="B311" s="18" t="s">
        <v>210</v>
      </c>
      <c r="C311" s="19" t="s">
        <v>284</v>
      </c>
      <c r="D311" s="16" t="s">
        <v>3</v>
      </c>
      <c r="E311" s="16" t="s">
        <v>3</v>
      </c>
      <c r="F311" s="16" t="s">
        <v>4</v>
      </c>
      <c r="G311" s="17"/>
      <c r="H311" s="17"/>
      <c r="I311" s="17" t="s">
        <v>384</v>
      </c>
    </row>
    <row r="312" spans="2:9" x14ac:dyDescent="0.3">
      <c r="B312" s="18" t="s">
        <v>244</v>
      </c>
      <c r="C312" s="19" t="s">
        <v>284</v>
      </c>
      <c r="D312" s="16" t="s">
        <v>14</v>
      </c>
      <c r="E312" s="16" t="s">
        <v>14</v>
      </c>
      <c r="F312" s="16" t="s">
        <v>4</v>
      </c>
      <c r="G312" s="17"/>
      <c r="H312" s="17"/>
      <c r="I312" s="17" t="s">
        <v>384</v>
      </c>
    </row>
    <row r="313" spans="2:9" x14ac:dyDescent="0.3">
      <c r="B313" s="18" t="s">
        <v>245</v>
      </c>
      <c r="C313" s="19" t="s">
        <v>284</v>
      </c>
      <c r="D313" s="16" t="s">
        <v>7</v>
      </c>
      <c r="E313" s="16" t="s">
        <v>7</v>
      </c>
      <c r="F313" s="16" t="s">
        <v>4</v>
      </c>
      <c r="G313" s="17"/>
      <c r="H313" s="17"/>
      <c r="I313" s="17" t="s">
        <v>384</v>
      </c>
    </row>
    <row r="314" spans="2:9" x14ac:dyDescent="0.3">
      <c r="B314" s="18" t="s">
        <v>246</v>
      </c>
      <c r="C314" s="19" t="s">
        <v>283</v>
      </c>
      <c r="D314" s="16" t="s">
        <v>14</v>
      </c>
      <c r="E314" s="16" t="s">
        <v>14</v>
      </c>
      <c r="F314" s="16" t="s">
        <v>4</v>
      </c>
      <c r="G314" s="17"/>
      <c r="H314" s="17"/>
      <c r="I314" s="17" t="s">
        <v>384</v>
      </c>
    </row>
    <row r="315" spans="2:9" x14ac:dyDescent="0.3">
      <c r="B315" s="18" t="s">
        <v>248</v>
      </c>
      <c r="C315" s="19" t="s">
        <v>284</v>
      </c>
      <c r="D315" s="16" t="s">
        <v>7</v>
      </c>
      <c r="E315" s="16" t="s">
        <v>7</v>
      </c>
      <c r="F315" s="16" t="s">
        <v>4</v>
      </c>
      <c r="G315" s="17"/>
      <c r="H315" s="17"/>
      <c r="I315" s="17" t="s">
        <v>384</v>
      </c>
    </row>
    <row r="316" spans="2:9" x14ac:dyDescent="0.3">
      <c r="B316" s="18" t="s">
        <v>247</v>
      </c>
      <c r="C316" s="19" t="s">
        <v>284</v>
      </c>
      <c r="D316" s="16" t="s">
        <v>3</v>
      </c>
      <c r="E316" s="16" t="s">
        <v>3</v>
      </c>
      <c r="F316" s="16" t="s">
        <v>4</v>
      </c>
      <c r="G316" s="17"/>
      <c r="H316" s="17"/>
      <c r="I316" s="17" t="s">
        <v>384</v>
      </c>
    </row>
    <row r="317" spans="2:9" x14ac:dyDescent="0.3">
      <c r="B317" s="18" t="s">
        <v>131</v>
      </c>
      <c r="C317" s="19" t="s">
        <v>284</v>
      </c>
      <c r="D317" s="16"/>
      <c r="E317" s="16" t="s">
        <v>290</v>
      </c>
      <c r="F317" s="16"/>
      <c r="G317" s="17"/>
      <c r="H317" s="17"/>
      <c r="I317" s="49" t="s">
        <v>385</v>
      </c>
    </row>
    <row r="318" spans="2:9" x14ac:dyDescent="0.3">
      <c r="B318" s="18" t="s">
        <v>1</v>
      </c>
      <c r="C318" s="19" t="s">
        <v>284</v>
      </c>
      <c r="D318" s="16" t="s">
        <v>3</v>
      </c>
      <c r="E318" s="16" t="s">
        <v>3</v>
      </c>
      <c r="F318" s="16" t="s">
        <v>4</v>
      </c>
      <c r="G318" s="17"/>
      <c r="H318" s="17"/>
      <c r="I318" s="17" t="s">
        <v>385</v>
      </c>
    </row>
    <row r="319" spans="2:9" x14ac:dyDescent="0.3">
      <c r="B319" s="18" t="s">
        <v>102</v>
      </c>
      <c r="C319" s="19" t="s">
        <v>284</v>
      </c>
      <c r="D319" s="16"/>
      <c r="E319" s="16" t="s">
        <v>290</v>
      </c>
      <c r="F319" s="16"/>
      <c r="G319" s="17"/>
      <c r="H319" s="17"/>
      <c r="I319" s="17" t="s">
        <v>385</v>
      </c>
    </row>
    <row r="320" spans="2:9" x14ac:dyDescent="0.3">
      <c r="B320" s="18" t="s">
        <v>27</v>
      </c>
      <c r="C320" s="19" t="s">
        <v>284</v>
      </c>
      <c r="D320" s="16" t="s">
        <v>3</v>
      </c>
      <c r="E320" s="16" t="s">
        <v>3</v>
      </c>
      <c r="F320" s="16" t="s">
        <v>4</v>
      </c>
      <c r="G320" s="17"/>
      <c r="H320" s="17"/>
      <c r="I320" s="17" t="s">
        <v>385</v>
      </c>
    </row>
    <row r="321" spans="2:9" x14ac:dyDescent="0.3">
      <c r="B321" s="18" t="s">
        <v>59</v>
      </c>
      <c r="C321" s="19" t="s">
        <v>284</v>
      </c>
      <c r="D321" s="16" t="s">
        <v>3</v>
      </c>
      <c r="E321" s="16" t="s">
        <v>3</v>
      </c>
      <c r="F321" s="16" t="s">
        <v>4</v>
      </c>
      <c r="G321" s="17"/>
      <c r="H321" s="17"/>
      <c r="I321" s="17" t="s">
        <v>385</v>
      </c>
    </row>
    <row r="322" spans="2:9" x14ac:dyDescent="0.3">
      <c r="B322" s="18" t="s">
        <v>249</v>
      </c>
      <c r="C322" s="19" t="s">
        <v>283</v>
      </c>
      <c r="D322" s="16" t="s">
        <v>7</v>
      </c>
      <c r="E322" s="16" t="s">
        <v>7</v>
      </c>
      <c r="F322" s="16" t="s">
        <v>4</v>
      </c>
      <c r="G322" s="17"/>
      <c r="H322" s="17"/>
      <c r="I322" s="17" t="s">
        <v>385</v>
      </c>
    </row>
    <row r="323" spans="2:9" x14ac:dyDescent="0.3">
      <c r="B323" s="18" t="s">
        <v>250</v>
      </c>
      <c r="C323" s="19" t="s">
        <v>284</v>
      </c>
      <c r="D323" s="16" t="s">
        <v>252</v>
      </c>
      <c r="E323" s="16" t="s">
        <v>285</v>
      </c>
      <c r="F323" s="16" t="s">
        <v>4</v>
      </c>
      <c r="G323" s="17"/>
      <c r="H323" s="17"/>
      <c r="I323" s="17" t="s">
        <v>385</v>
      </c>
    </row>
    <row r="324" spans="2:9" x14ac:dyDescent="0.3">
      <c r="B324" s="20" t="s">
        <v>251</v>
      </c>
      <c r="C324" s="21" t="s">
        <v>283</v>
      </c>
      <c r="D324" s="22" t="s">
        <v>7</v>
      </c>
      <c r="E324" s="22" t="s">
        <v>7</v>
      </c>
      <c r="F324" s="16" t="s">
        <v>4</v>
      </c>
      <c r="G324" s="23"/>
      <c r="H324" s="23"/>
      <c r="I324" s="17" t="s">
        <v>385</v>
      </c>
    </row>
    <row r="325" spans="2:9" x14ac:dyDescent="0.3">
      <c r="B325" s="20" t="s">
        <v>312</v>
      </c>
      <c r="C325" s="21" t="s">
        <v>283</v>
      </c>
      <c r="D325" s="22" t="s">
        <v>7</v>
      </c>
      <c r="E325" s="22" t="s">
        <v>7</v>
      </c>
      <c r="F325" s="16" t="s">
        <v>4</v>
      </c>
      <c r="G325" s="23" t="s">
        <v>4</v>
      </c>
      <c r="H325" s="23"/>
      <c r="I325" s="23" t="s">
        <v>385</v>
      </c>
    </row>
    <row r="326" spans="2:9" x14ac:dyDescent="0.3">
      <c r="B326" s="20" t="s">
        <v>134</v>
      </c>
      <c r="C326" s="21" t="s">
        <v>283</v>
      </c>
      <c r="D326" s="22" t="s">
        <v>3</v>
      </c>
      <c r="E326" s="22" t="s">
        <v>3</v>
      </c>
      <c r="F326" s="16" t="s">
        <v>4</v>
      </c>
      <c r="G326" s="23" t="s">
        <v>4</v>
      </c>
      <c r="H326" s="23"/>
      <c r="I326" s="23" t="s">
        <v>385</v>
      </c>
    </row>
    <row r="327" spans="2:9" x14ac:dyDescent="0.3">
      <c r="B327" s="20" t="s">
        <v>313</v>
      </c>
      <c r="C327" s="21" t="s">
        <v>283</v>
      </c>
      <c r="D327" s="22" t="s">
        <v>14</v>
      </c>
      <c r="E327" s="22" t="s">
        <v>14</v>
      </c>
      <c r="F327" s="16" t="s">
        <v>4</v>
      </c>
      <c r="G327" s="23" t="s">
        <v>4</v>
      </c>
      <c r="H327" s="23"/>
      <c r="I327" s="23" t="s">
        <v>385</v>
      </c>
    </row>
    <row r="328" spans="2:9" x14ac:dyDescent="0.3">
      <c r="B328" s="20" t="s">
        <v>314</v>
      </c>
      <c r="C328" s="21" t="s">
        <v>284</v>
      </c>
      <c r="D328" s="22" t="s">
        <v>14</v>
      </c>
      <c r="E328" s="22" t="s">
        <v>14</v>
      </c>
      <c r="F328" s="16" t="s">
        <v>4</v>
      </c>
      <c r="G328" s="23"/>
      <c r="H328" s="23"/>
      <c r="I328" s="23" t="s">
        <v>385</v>
      </c>
    </row>
    <row r="329" spans="2:9" x14ac:dyDescent="0.3">
      <c r="B329" s="20" t="s">
        <v>131</v>
      </c>
      <c r="C329" s="21" t="s">
        <v>284</v>
      </c>
      <c r="D329" s="22"/>
      <c r="E329" s="22" t="s">
        <v>290</v>
      </c>
      <c r="F329" s="22"/>
      <c r="G329" s="23"/>
      <c r="H329" s="23"/>
      <c r="I329" s="23" t="s">
        <v>385</v>
      </c>
    </row>
    <row r="330" spans="2:9" x14ac:dyDescent="0.3">
      <c r="B330" s="20" t="s">
        <v>315</v>
      </c>
      <c r="C330" s="21" t="s">
        <v>284</v>
      </c>
      <c r="D330" s="22" t="s">
        <v>14</v>
      </c>
      <c r="E330" s="22" t="s">
        <v>14</v>
      </c>
      <c r="F330" s="16" t="s">
        <v>4</v>
      </c>
      <c r="G330" s="23"/>
      <c r="H330" s="23"/>
      <c r="I330" s="23" t="s">
        <v>385</v>
      </c>
    </row>
    <row r="331" spans="2:9" x14ac:dyDescent="0.3">
      <c r="B331" s="20" t="s">
        <v>59</v>
      </c>
      <c r="C331" s="21" t="s">
        <v>284</v>
      </c>
      <c r="D331" s="22" t="s">
        <v>171</v>
      </c>
      <c r="E331" s="22" t="s">
        <v>287</v>
      </c>
      <c r="F331" s="16" t="s">
        <v>4</v>
      </c>
      <c r="G331" s="23"/>
      <c r="H331" s="23"/>
      <c r="I331" s="23" t="s">
        <v>385</v>
      </c>
    </row>
    <row r="332" spans="2:9" x14ac:dyDescent="0.3">
      <c r="B332" s="20" t="s">
        <v>188</v>
      </c>
      <c r="C332" s="21" t="s">
        <v>284</v>
      </c>
      <c r="D332" s="22" t="s">
        <v>3</v>
      </c>
      <c r="E332" s="22" t="s">
        <v>3</v>
      </c>
      <c r="F332" s="16" t="s">
        <v>4</v>
      </c>
      <c r="G332" s="23"/>
      <c r="H332" s="23"/>
      <c r="I332" s="23" t="s">
        <v>385</v>
      </c>
    </row>
    <row r="333" spans="2:9" x14ac:dyDescent="0.3">
      <c r="B333" s="20" t="s">
        <v>154</v>
      </c>
      <c r="C333" s="21" t="s">
        <v>284</v>
      </c>
      <c r="D333" s="22" t="s">
        <v>3</v>
      </c>
      <c r="E333" s="22" t="s">
        <v>3</v>
      </c>
      <c r="F333" s="16" t="s">
        <v>4</v>
      </c>
      <c r="G333" s="23" t="s">
        <v>4</v>
      </c>
      <c r="H333" s="23"/>
      <c r="I333" s="23" t="s">
        <v>385</v>
      </c>
    </row>
    <row r="334" spans="2:9" x14ac:dyDescent="0.3">
      <c r="B334" s="20" t="s">
        <v>316</v>
      </c>
      <c r="C334" s="21" t="s">
        <v>283</v>
      </c>
      <c r="D334" s="22" t="s">
        <v>3</v>
      </c>
      <c r="E334" s="22" t="s">
        <v>3</v>
      </c>
      <c r="F334" s="16" t="s">
        <v>4</v>
      </c>
      <c r="G334" s="23" t="s">
        <v>4</v>
      </c>
      <c r="H334" s="23"/>
      <c r="I334" s="23" t="s">
        <v>385</v>
      </c>
    </row>
    <row r="335" spans="2:9" x14ac:dyDescent="0.3">
      <c r="B335" s="20" t="s">
        <v>317</v>
      </c>
      <c r="C335" s="21" t="s">
        <v>283</v>
      </c>
      <c r="D335" s="22" t="s">
        <v>7</v>
      </c>
      <c r="E335" s="22" t="s">
        <v>7</v>
      </c>
      <c r="F335" s="16" t="s">
        <v>4</v>
      </c>
      <c r="G335" s="23"/>
      <c r="H335" s="23"/>
      <c r="I335" s="23" t="s">
        <v>385</v>
      </c>
    </row>
    <row r="336" spans="2:9" x14ac:dyDescent="0.3">
      <c r="B336" s="20" t="s">
        <v>318</v>
      </c>
      <c r="C336" s="21" t="s">
        <v>283</v>
      </c>
      <c r="D336" s="22" t="s">
        <v>3</v>
      </c>
      <c r="E336" s="22" t="s">
        <v>3</v>
      </c>
      <c r="F336" s="16" t="s">
        <v>4</v>
      </c>
      <c r="G336" s="23" t="s">
        <v>4</v>
      </c>
      <c r="H336" s="23"/>
      <c r="I336" s="23" t="s">
        <v>385</v>
      </c>
    </row>
    <row r="337" spans="2:9" x14ac:dyDescent="0.3">
      <c r="B337" s="20" t="s">
        <v>319</v>
      </c>
      <c r="C337" s="21" t="s">
        <v>283</v>
      </c>
      <c r="D337" s="22" t="s">
        <v>3</v>
      </c>
      <c r="E337" s="22" t="s">
        <v>3</v>
      </c>
      <c r="F337" s="16" t="s">
        <v>4</v>
      </c>
      <c r="G337" s="23"/>
      <c r="H337" s="23"/>
      <c r="I337" s="23" t="s">
        <v>385</v>
      </c>
    </row>
    <row r="338" spans="2:9" x14ac:dyDescent="0.3">
      <c r="B338" s="20" t="s">
        <v>320</v>
      </c>
      <c r="C338" s="21" t="s">
        <v>283</v>
      </c>
      <c r="D338" s="22" t="s">
        <v>7</v>
      </c>
      <c r="E338" s="22" t="s">
        <v>7</v>
      </c>
      <c r="F338" s="16" t="s">
        <v>4</v>
      </c>
      <c r="G338" s="23"/>
      <c r="H338" s="23"/>
      <c r="I338" s="23" t="s">
        <v>385</v>
      </c>
    </row>
    <row r="339" spans="2:9" x14ac:dyDescent="0.3">
      <c r="B339" s="20" t="s">
        <v>321</v>
      </c>
      <c r="C339" s="21" t="s">
        <v>284</v>
      </c>
      <c r="D339" s="22" t="s">
        <v>3</v>
      </c>
      <c r="E339" s="22" t="s">
        <v>3</v>
      </c>
      <c r="F339" s="16" t="s">
        <v>4</v>
      </c>
      <c r="G339" s="23"/>
      <c r="H339" s="23"/>
      <c r="I339" s="23" t="s">
        <v>385</v>
      </c>
    </row>
    <row r="340" spans="2:9" x14ac:dyDescent="0.3">
      <c r="B340" s="20" t="s">
        <v>26</v>
      </c>
      <c r="C340" s="21" t="s">
        <v>284</v>
      </c>
      <c r="D340" s="22" t="s">
        <v>3</v>
      </c>
      <c r="E340" s="22" t="s">
        <v>3</v>
      </c>
      <c r="F340" s="16" t="s">
        <v>4</v>
      </c>
      <c r="G340" s="23"/>
      <c r="H340" s="23"/>
      <c r="I340" s="23" t="s">
        <v>385</v>
      </c>
    </row>
    <row r="341" spans="2:9" x14ac:dyDescent="0.3">
      <c r="B341" s="20" t="s">
        <v>322</v>
      </c>
      <c r="C341" s="21" t="s">
        <v>284</v>
      </c>
      <c r="D341" s="22" t="s">
        <v>71</v>
      </c>
      <c r="E341" s="22" t="s">
        <v>71</v>
      </c>
      <c r="F341" s="16" t="s">
        <v>4</v>
      </c>
      <c r="G341" s="23"/>
      <c r="H341" s="23"/>
      <c r="I341" s="23" t="s">
        <v>385</v>
      </c>
    </row>
    <row r="342" spans="2:9" x14ac:dyDescent="0.3">
      <c r="B342" s="20" t="s">
        <v>30</v>
      </c>
      <c r="C342" s="21" t="s">
        <v>284</v>
      </c>
      <c r="D342" s="22" t="s">
        <v>71</v>
      </c>
      <c r="E342" s="22" t="s">
        <v>71</v>
      </c>
      <c r="F342" s="16" t="s">
        <v>4</v>
      </c>
      <c r="G342" s="23"/>
      <c r="H342" s="23"/>
      <c r="I342" s="23" t="s">
        <v>385</v>
      </c>
    </row>
    <row r="343" spans="2:9" x14ac:dyDescent="0.3">
      <c r="B343" s="20" t="s">
        <v>27</v>
      </c>
      <c r="C343" s="21" t="s">
        <v>284</v>
      </c>
      <c r="D343" s="22" t="s">
        <v>7</v>
      </c>
      <c r="E343" s="22" t="s">
        <v>7</v>
      </c>
      <c r="F343" s="16" t="s">
        <v>4</v>
      </c>
      <c r="G343" s="23"/>
      <c r="H343" s="23"/>
      <c r="I343" s="23" t="s">
        <v>385</v>
      </c>
    </row>
    <row r="344" spans="2:9" x14ac:dyDescent="0.3">
      <c r="B344" s="20" t="s">
        <v>323</v>
      </c>
      <c r="C344" s="21" t="s">
        <v>284</v>
      </c>
      <c r="D344" s="22" t="s">
        <v>14</v>
      </c>
      <c r="E344" s="22" t="s">
        <v>14</v>
      </c>
      <c r="F344" s="16" t="s">
        <v>4</v>
      </c>
      <c r="G344" s="23"/>
      <c r="H344" s="23"/>
      <c r="I344" s="23" t="s">
        <v>385</v>
      </c>
    </row>
    <row r="345" spans="2:9" x14ac:dyDescent="0.3">
      <c r="B345" s="20" t="s">
        <v>77</v>
      </c>
      <c r="C345" s="21" t="s">
        <v>284</v>
      </c>
      <c r="D345" s="22" t="s">
        <v>3</v>
      </c>
      <c r="E345" s="22" t="s">
        <v>3</v>
      </c>
      <c r="F345" s="16" t="s">
        <v>4</v>
      </c>
      <c r="G345" s="23"/>
      <c r="H345" s="23"/>
      <c r="I345" s="23" t="s">
        <v>385</v>
      </c>
    </row>
    <row r="346" spans="2:9" x14ac:dyDescent="0.3">
      <c r="B346" s="20" t="s">
        <v>324</v>
      </c>
      <c r="C346" s="21" t="s">
        <v>284</v>
      </c>
      <c r="D346" s="22" t="s">
        <v>3</v>
      </c>
      <c r="E346" s="22" t="s">
        <v>3</v>
      </c>
      <c r="F346" s="16" t="s">
        <v>4</v>
      </c>
      <c r="G346" s="23"/>
      <c r="H346" s="23"/>
      <c r="I346" s="23" t="s">
        <v>386</v>
      </c>
    </row>
    <row r="347" spans="2:9" x14ac:dyDescent="0.3">
      <c r="B347" s="20" t="s">
        <v>48</v>
      </c>
      <c r="C347" s="21" t="s">
        <v>283</v>
      </c>
      <c r="D347" s="22" t="s">
        <v>7</v>
      </c>
      <c r="E347" s="22" t="s">
        <v>7</v>
      </c>
      <c r="F347" s="16" t="s">
        <v>4</v>
      </c>
      <c r="G347" s="23"/>
      <c r="H347" s="23"/>
      <c r="I347" s="23" t="s">
        <v>386</v>
      </c>
    </row>
    <row r="348" spans="2:9" x14ac:dyDescent="0.3">
      <c r="B348" s="20" t="s">
        <v>325</v>
      </c>
      <c r="C348" s="21" t="s">
        <v>284</v>
      </c>
      <c r="D348" s="22" t="s">
        <v>3</v>
      </c>
      <c r="E348" s="22" t="s">
        <v>3</v>
      </c>
      <c r="F348" s="16" t="s">
        <v>4</v>
      </c>
      <c r="G348" s="23"/>
      <c r="H348" s="23"/>
      <c r="I348" s="23" t="s">
        <v>386</v>
      </c>
    </row>
    <row r="349" spans="2:9" x14ac:dyDescent="0.3">
      <c r="B349" s="20" t="s">
        <v>326</v>
      </c>
      <c r="C349" s="21" t="s">
        <v>284</v>
      </c>
      <c r="D349" s="22" t="s">
        <v>3</v>
      </c>
      <c r="E349" s="22" t="s">
        <v>3</v>
      </c>
      <c r="F349" s="16" t="s">
        <v>4</v>
      </c>
      <c r="G349" s="23"/>
      <c r="H349" s="23"/>
      <c r="I349" s="23" t="s">
        <v>386</v>
      </c>
    </row>
    <row r="350" spans="2:9" x14ac:dyDescent="0.3">
      <c r="B350" s="20" t="s">
        <v>177</v>
      </c>
      <c r="C350" s="21" t="s">
        <v>284</v>
      </c>
      <c r="D350" s="22" t="s">
        <v>3</v>
      </c>
      <c r="E350" s="22" t="s">
        <v>3</v>
      </c>
      <c r="F350" s="16" t="s">
        <v>4</v>
      </c>
      <c r="G350" s="23"/>
      <c r="H350" s="23"/>
      <c r="I350" s="23" t="s">
        <v>386</v>
      </c>
    </row>
    <row r="351" spans="2:9" x14ac:dyDescent="0.3">
      <c r="B351" s="20" t="s">
        <v>327</v>
      </c>
      <c r="C351" s="21" t="s">
        <v>284</v>
      </c>
      <c r="D351" s="22" t="s">
        <v>3</v>
      </c>
      <c r="E351" s="22" t="s">
        <v>3</v>
      </c>
      <c r="F351" s="16" t="s">
        <v>4</v>
      </c>
      <c r="G351" s="23"/>
      <c r="H351" s="23"/>
      <c r="I351" s="23" t="s">
        <v>386</v>
      </c>
    </row>
    <row r="352" spans="2:9" x14ac:dyDescent="0.3">
      <c r="B352" s="20" t="s">
        <v>328</v>
      </c>
      <c r="C352" s="21" t="s">
        <v>284</v>
      </c>
      <c r="D352" s="22" t="s">
        <v>14</v>
      </c>
      <c r="E352" s="22" t="s">
        <v>14</v>
      </c>
      <c r="F352" s="16" t="s">
        <v>4</v>
      </c>
      <c r="G352" s="23" t="s">
        <v>4</v>
      </c>
      <c r="H352" s="23"/>
      <c r="I352" s="23" t="s">
        <v>386</v>
      </c>
    </row>
    <row r="353" spans="2:9" x14ac:dyDescent="0.3">
      <c r="B353" s="20" t="s">
        <v>96</v>
      </c>
      <c r="C353" s="21" t="s">
        <v>284</v>
      </c>
      <c r="D353" s="22" t="s">
        <v>7</v>
      </c>
      <c r="E353" s="22" t="s">
        <v>7</v>
      </c>
      <c r="F353" s="16" t="s">
        <v>4</v>
      </c>
      <c r="G353" s="23" t="s">
        <v>4</v>
      </c>
      <c r="H353" s="23"/>
      <c r="I353" s="23" t="s">
        <v>386</v>
      </c>
    </row>
    <row r="354" spans="2:9" x14ac:dyDescent="0.3">
      <c r="B354" s="20" t="s">
        <v>329</v>
      </c>
      <c r="C354" s="21" t="s">
        <v>284</v>
      </c>
      <c r="D354" s="22" t="s">
        <v>7</v>
      </c>
      <c r="E354" s="22" t="s">
        <v>7</v>
      </c>
      <c r="F354" s="16" t="s">
        <v>4</v>
      </c>
      <c r="G354" s="23" t="s">
        <v>4</v>
      </c>
      <c r="H354" s="23" t="s">
        <v>4</v>
      </c>
      <c r="I354" s="23" t="s">
        <v>386</v>
      </c>
    </row>
    <row r="355" spans="2:9" x14ac:dyDescent="0.3">
      <c r="B355" s="20" t="s">
        <v>19</v>
      </c>
      <c r="C355" s="21" t="s">
        <v>283</v>
      </c>
      <c r="D355" s="22" t="s">
        <v>71</v>
      </c>
      <c r="E355" s="22" t="s">
        <v>71</v>
      </c>
      <c r="F355" s="16" t="s">
        <v>4</v>
      </c>
      <c r="G355" s="23"/>
      <c r="H355" s="23"/>
      <c r="I355" s="23" t="s">
        <v>386</v>
      </c>
    </row>
    <row r="356" spans="2:9" x14ac:dyDescent="0.3">
      <c r="B356" s="20" t="s">
        <v>330</v>
      </c>
      <c r="C356" s="21" t="s">
        <v>284</v>
      </c>
      <c r="D356" s="22" t="s">
        <v>3</v>
      </c>
      <c r="E356" s="22" t="s">
        <v>3</v>
      </c>
      <c r="F356" s="16" t="s">
        <v>4</v>
      </c>
      <c r="G356" s="23"/>
      <c r="H356" s="23"/>
      <c r="I356" s="23" t="s">
        <v>386</v>
      </c>
    </row>
    <row r="357" spans="2:9" x14ac:dyDescent="0.3">
      <c r="B357" s="20" t="s">
        <v>72</v>
      </c>
      <c r="C357" s="21" t="s">
        <v>284</v>
      </c>
      <c r="D357" s="22" t="s">
        <v>333</v>
      </c>
      <c r="E357" s="22" t="s">
        <v>287</v>
      </c>
      <c r="F357" s="16" t="s">
        <v>4</v>
      </c>
      <c r="G357" s="23"/>
      <c r="H357" s="23"/>
      <c r="I357" s="23" t="s">
        <v>386</v>
      </c>
    </row>
    <row r="358" spans="2:9" x14ac:dyDescent="0.3">
      <c r="B358" s="20" t="s">
        <v>67</v>
      </c>
      <c r="C358" s="21" t="s">
        <v>284</v>
      </c>
      <c r="D358" s="22" t="s">
        <v>14</v>
      </c>
      <c r="E358" s="22" t="s">
        <v>14</v>
      </c>
      <c r="F358" s="16" t="s">
        <v>4</v>
      </c>
      <c r="G358" s="23"/>
      <c r="H358" s="23"/>
      <c r="I358" s="23" t="s">
        <v>386</v>
      </c>
    </row>
    <row r="359" spans="2:9" x14ac:dyDescent="0.3">
      <c r="B359" s="20" t="s">
        <v>26</v>
      </c>
      <c r="C359" s="21" t="s">
        <v>284</v>
      </c>
      <c r="D359" s="22" t="s">
        <v>3</v>
      </c>
      <c r="E359" s="22" t="s">
        <v>3</v>
      </c>
      <c r="F359" s="16" t="s">
        <v>4</v>
      </c>
      <c r="G359" s="23"/>
      <c r="H359" s="23"/>
      <c r="I359" s="23" t="s">
        <v>386</v>
      </c>
    </row>
    <row r="360" spans="2:9" x14ac:dyDescent="0.3">
      <c r="B360" s="20" t="s">
        <v>331</v>
      </c>
      <c r="C360" s="21" t="s">
        <v>283</v>
      </c>
      <c r="D360" s="22" t="s">
        <v>3</v>
      </c>
      <c r="E360" s="22" t="s">
        <v>3</v>
      </c>
      <c r="F360" s="16" t="s">
        <v>4</v>
      </c>
      <c r="G360" s="23"/>
      <c r="H360" s="23"/>
      <c r="I360" s="23" t="s">
        <v>386</v>
      </c>
    </row>
    <row r="361" spans="2:9" x14ac:dyDescent="0.3">
      <c r="B361" s="20" t="s">
        <v>332</v>
      </c>
      <c r="C361" s="21" t="s">
        <v>284</v>
      </c>
      <c r="D361" s="22" t="s">
        <v>3</v>
      </c>
      <c r="E361" s="22" t="s">
        <v>3</v>
      </c>
      <c r="F361" s="16" t="s">
        <v>4</v>
      </c>
      <c r="G361" s="23"/>
      <c r="H361" s="23"/>
      <c r="I361" s="23" t="s">
        <v>386</v>
      </c>
    </row>
    <row r="362" spans="2:9" x14ac:dyDescent="0.3">
      <c r="B362" s="20" t="s">
        <v>212</v>
      </c>
      <c r="C362" s="21" t="s">
        <v>283</v>
      </c>
      <c r="D362" s="22" t="s">
        <v>3</v>
      </c>
      <c r="E362" s="22" t="s">
        <v>3</v>
      </c>
      <c r="F362" s="16" t="s">
        <v>4</v>
      </c>
      <c r="G362" s="23"/>
      <c r="H362" s="23"/>
      <c r="I362" s="23" t="s">
        <v>386</v>
      </c>
    </row>
    <row r="363" spans="2:9" x14ac:dyDescent="0.3">
      <c r="B363" s="20" t="s">
        <v>335</v>
      </c>
      <c r="C363" s="21" t="s">
        <v>284</v>
      </c>
      <c r="D363" s="22" t="s">
        <v>3</v>
      </c>
      <c r="E363" s="22" t="s">
        <v>3</v>
      </c>
      <c r="F363" s="16" t="s">
        <v>4</v>
      </c>
      <c r="G363" s="23"/>
      <c r="H363" s="23"/>
      <c r="I363" s="23" t="s">
        <v>386</v>
      </c>
    </row>
    <row r="364" spans="2:9" x14ac:dyDescent="0.3">
      <c r="B364" s="20" t="s">
        <v>336</v>
      </c>
      <c r="C364" s="21" t="s">
        <v>284</v>
      </c>
      <c r="D364" s="22" t="s">
        <v>3</v>
      </c>
      <c r="E364" s="22" t="s">
        <v>3</v>
      </c>
      <c r="F364" s="16" t="s">
        <v>4</v>
      </c>
      <c r="G364" s="23"/>
      <c r="H364" s="23"/>
      <c r="I364" s="23" t="s">
        <v>386</v>
      </c>
    </row>
    <row r="365" spans="2:9" x14ac:dyDescent="0.3">
      <c r="B365" s="20" t="s">
        <v>337</v>
      </c>
      <c r="C365" s="21" t="s">
        <v>284</v>
      </c>
      <c r="D365" s="22" t="s">
        <v>334</v>
      </c>
      <c r="E365" s="22" t="s">
        <v>285</v>
      </c>
      <c r="F365" s="16" t="s">
        <v>4</v>
      </c>
      <c r="G365" s="23"/>
      <c r="H365" s="23" t="s">
        <v>4</v>
      </c>
      <c r="I365" s="23" t="s">
        <v>386</v>
      </c>
    </row>
    <row r="366" spans="2:9" x14ac:dyDescent="0.3">
      <c r="B366" s="20" t="s">
        <v>338</v>
      </c>
      <c r="C366" s="21" t="s">
        <v>284</v>
      </c>
      <c r="D366" s="22" t="s">
        <v>3</v>
      </c>
      <c r="E366" s="22" t="s">
        <v>3</v>
      </c>
      <c r="F366" s="16" t="s">
        <v>4</v>
      </c>
      <c r="G366" s="23" t="s">
        <v>4</v>
      </c>
      <c r="H366" s="23"/>
      <c r="I366" s="23" t="s">
        <v>386</v>
      </c>
    </row>
    <row r="367" spans="2:9" x14ac:dyDescent="0.3">
      <c r="B367" s="20" t="s">
        <v>207</v>
      </c>
      <c r="C367" s="21" t="s">
        <v>284</v>
      </c>
      <c r="D367" s="22" t="s">
        <v>340</v>
      </c>
      <c r="E367" s="22" t="s">
        <v>285</v>
      </c>
      <c r="F367" s="16" t="s">
        <v>4</v>
      </c>
      <c r="G367" s="23"/>
      <c r="H367" s="23"/>
      <c r="I367" s="23" t="s">
        <v>386</v>
      </c>
    </row>
    <row r="368" spans="2:9" x14ac:dyDescent="0.3">
      <c r="B368" s="20" t="s">
        <v>131</v>
      </c>
      <c r="C368" s="21" t="s">
        <v>284</v>
      </c>
      <c r="D368" s="22"/>
      <c r="E368" s="22" t="s">
        <v>290</v>
      </c>
      <c r="F368" s="22"/>
      <c r="G368" s="23"/>
      <c r="H368" s="23"/>
      <c r="I368" s="23" t="s">
        <v>386</v>
      </c>
    </row>
    <row r="369" spans="2:9" x14ac:dyDescent="0.3">
      <c r="B369" s="20" t="s">
        <v>26</v>
      </c>
      <c r="C369" s="21" t="s">
        <v>284</v>
      </c>
      <c r="D369" s="22" t="s">
        <v>71</v>
      </c>
      <c r="E369" s="22" t="s">
        <v>71</v>
      </c>
      <c r="F369" s="16" t="s">
        <v>4</v>
      </c>
      <c r="G369" s="23"/>
      <c r="H369" s="23"/>
      <c r="I369" s="23" t="s">
        <v>386</v>
      </c>
    </row>
    <row r="370" spans="2:9" x14ac:dyDescent="0.3">
      <c r="B370" s="20" t="s">
        <v>27</v>
      </c>
      <c r="C370" s="21" t="s">
        <v>284</v>
      </c>
      <c r="D370" s="22" t="s">
        <v>7</v>
      </c>
      <c r="E370" s="22" t="s">
        <v>7</v>
      </c>
      <c r="F370" s="16" t="s">
        <v>4</v>
      </c>
      <c r="G370" s="23"/>
      <c r="H370" s="23"/>
      <c r="I370" s="23" t="s">
        <v>386</v>
      </c>
    </row>
    <row r="371" spans="2:9" x14ac:dyDescent="0.3">
      <c r="B371" s="20" t="s">
        <v>339</v>
      </c>
      <c r="C371" s="21" t="s">
        <v>284</v>
      </c>
      <c r="D371" s="22" t="s">
        <v>3</v>
      </c>
      <c r="E371" s="22" t="s">
        <v>3</v>
      </c>
      <c r="F371" s="16" t="s">
        <v>4</v>
      </c>
      <c r="G371" s="23"/>
      <c r="H371" s="23"/>
      <c r="I371" s="23" t="s">
        <v>386</v>
      </c>
    </row>
    <row r="372" spans="2:9" x14ac:dyDescent="0.3">
      <c r="B372" s="20" t="s">
        <v>207</v>
      </c>
      <c r="C372" s="21" t="s">
        <v>284</v>
      </c>
      <c r="D372" s="22" t="s">
        <v>341</v>
      </c>
      <c r="E372" s="22" t="s">
        <v>285</v>
      </c>
      <c r="F372" s="16" t="s">
        <v>4</v>
      </c>
      <c r="G372" s="23"/>
      <c r="H372" s="23"/>
      <c r="I372" s="23" t="s">
        <v>386</v>
      </c>
    </row>
    <row r="373" spans="2:9" x14ac:dyDescent="0.3">
      <c r="B373" s="20" t="s">
        <v>177</v>
      </c>
      <c r="C373" s="21" t="s">
        <v>284</v>
      </c>
      <c r="D373" s="22" t="s">
        <v>7</v>
      </c>
      <c r="E373" s="22" t="s">
        <v>7</v>
      </c>
      <c r="F373" s="16" t="s">
        <v>4</v>
      </c>
      <c r="G373" s="23"/>
      <c r="H373" s="23"/>
      <c r="I373" s="23" t="s">
        <v>386</v>
      </c>
    </row>
    <row r="374" spans="2:9" x14ac:dyDescent="0.3">
      <c r="B374" s="20" t="s">
        <v>342</v>
      </c>
      <c r="C374" s="21" t="s">
        <v>284</v>
      </c>
      <c r="D374" s="22" t="s">
        <v>7</v>
      </c>
      <c r="E374" s="22" t="s">
        <v>7</v>
      </c>
      <c r="F374" s="16" t="s">
        <v>4</v>
      </c>
      <c r="G374" s="23" t="s">
        <v>4</v>
      </c>
      <c r="H374" s="23"/>
      <c r="I374" s="23" t="s">
        <v>386</v>
      </c>
    </row>
    <row r="375" spans="2:9" x14ac:dyDescent="0.3">
      <c r="B375" s="20" t="s">
        <v>154</v>
      </c>
      <c r="C375" s="21" t="s">
        <v>284</v>
      </c>
      <c r="D375" s="22" t="s">
        <v>3</v>
      </c>
      <c r="E375" s="22" t="s">
        <v>3</v>
      </c>
      <c r="F375" s="16" t="s">
        <v>4</v>
      </c>
      <c r="G375" s="23" t="s">
        <v>4</v>
      </c>
      <c r="H375" s="23"/>
      <c r="I375" s="23" t="s">
        <v>386</v>
      </c>
    </row>
    <row r="376" spans="2:9" x14ac:dyDescent="0.3">
      <c r="B376" s="20" t="s">
        <v>174</v>
      </c>
      <c r="C376" s="21" t="s">
        <v>284</v>
      </c>
      <c r="D376" s="22" t="s">
        <v>3</v>
      </c>
      <c r="E376" s="22" t="s">
        <v>3</v>
      </c>
      <c r="F376" s="16" t="s">
        <v>4</v>
      </c>
      <c r="G376" s="23"/>
      <c r="H376" s="23"/>
      <c r="I376" s="23" t="s">
        <v>386</v>
      </c>
    </row>
    <row r="377" spans="2:9" x14ac:dyDescent="0.3">
      <c r="B377" s="20" t="s">
        <v>343</v>
      </c>
      <c r="C377" s="21" t="s">
        <v>284</v>
      </c>
      <c r="D377" s="22" t="s">
        <v>3</v>
      </c>
      <c r="E377" s="22" t="s">
        <v>3</v>
      </c>
      <c r="F377" s="16" t="s">
        <v>4</v>
      </c>
      <c r="G377" s="23"/>
      <c r="H377" s="23"/>
      <c r="I377" s="23" t="s">
        <v>386</v>
      </c>
    </row>
    <row r="378" spans="2:9" x14ac:dyDescent="0.3">
      <c r="B378" s="20" t="s">
        <v>344</v>
      </c>
      <c r="C378" s="21" t="s">
        <v>283</v>
      </c>
      <c r="D378" s="22" t="s">
        <v>3</v>
      </c>
      <c r="E378" s="22" t="s">
        <v>3</v>
      </c>
      <c r="F378" s="16" t="s">
        <v>4</v>
      </c>
      <c r="G378" s="23"/>
      <c r="H378" s="23"/>
      <c r="I378" s="23" t="s">
        <v>386</v>
      </c>
    </row>
    <row r="379" spans="2:9" x14ac:dyDescent="0.3">
      <c r="B379" s="20" t="s">
        <v>345</v>
      </c>
      <c r="C379" s="21" t="s">
        <v>284</v>
      </c>
      <c r="D379" s="22" t="s">
        <v>7</v>
      </c>
      <c r="E379" s="22" t="s">
        <v>7</v>
      </c>
      <c r="F379" s="16" t="s">
        <v>4</v>
      </c>
      <c r="G379" s="23"/>
      <c r="H379" s="23"/>
      <c r="I379" s="23" t="s">
        <v>386</v>
      </c>
    </row>
    <row r="380" spans="2:9" x14ac:dyDescent="0.3">
      <c r="B380" s="20" t="s">
        <v>346</v>
      </c>
      <c r="C380" s="21" t="s">
        <v>284</v>
      </c>
      <c r="D380" s="22" t="s">
        <v>3</v>
      </c>
      <c r="E380" s="22" t="s">
        <v>3</v>
      </c>
      <c r="F380" s="16" t="s">
        <v>4</v>
      </c>
      <c r="G380" s="23"/>
      <c r="H380" s="23"/>
      <c r="I380" s="23" t="s">
        <v>387</v>
      </c>
    </row>
    <row r="381" spans="2:9" x14ac:dyDescent="0.3">
      <c r="B381" s="20" t="s">
        <v>347</v>
      </c>
      <c r="C381" s="21" t="s">
        <v>284</v>
      </c>
      <c r="D381" s="22" t="s">
        <v>7</v>
      </c>
      <c r="E381" s="22" t="s">
        <v>7</v>
      </c>
      <c r="F381" s="16" t="s">
        <v>4</v>
      </c>
      <c r="G381" s="23"/>
      <c r="H381" s="23"/>
      <c r="I381" s="23" t="s">
        <v>387</v>
      </c>
    </row>
    <row r="382" spans="2:9" x14ac:dyDescent="0.3">
      <c r="B382" s="20" t="s">
        <v>348</v>
      </c>
      <c r="C382" s="21" t="s">
        <v>284</v>
      </c>
      <c r="D382" s="22" t="s">
        <v>3</v>
      </c>
      <c r="E382" s="22" t="s">
        <v>3</v>
      </c>
      <c r="F382" s="16" t="s">
        <v>4</v>
      </c>
      <c r="G382" s="23" t="s">
        <v>4</v>
      </c>
      <c r="H382" s="23"/>
      <c r="I382" s="23" t="s">
        <v>387</v>
      </c>
    </row>
    <row r="383" spans="2:9" x14ac:dyDescent="0.3">
      <c r="B383" s="20" t="s">
        <v>95</v>
      </c>
      <c r="C383" s="21" t="s">
        <v>284</v>
      </c>
      <c r="D383" s="22" t="s">
        <v>349</v>
      </c>
      <c r="E383" s="22" t="s">
        <v>285</v>
      </c>
      <c r="F383" s="16" t="s">
        <v>4</v>
      </c>
      <c r="G383" s="23" t="s">
        <v>4</v>
      </c>
      <c r="H383" s="23"/>
      <c r="I383" s="23" t="s">
        <v>387</v>
      </c>
    </row>
    <row r="384" spans="2:9" x14ac:dyDescent="0.3">
      <c r="B384" s="20" t="s">
        <v>180</v>
      </c>
      <c r="C384" s="21" t="s">
        <v>284</v>
      </c>
      <c r="D384" s="22" t="s">
        <v>7</v>
      </c>
      <c r="E384" s="22" t="s">
        <v>7</v>
      </c>
      <c r="F384" s="16" t="s">
        <v>4</v>
      </c>
      <c r="G384" s="23"/>
      <c r="H384" s="23"/>
      <c r="I384" s="23" t="s">
        <v>387</v>
      </c>
    </row>
    <row r="385" spans="2:9" x14ac:dyDescent="0.3">
      <c r="B385" s="20" t="s">
        <v>27</v>
      </c>
      <c r="C385" s="21" t="s">
        <v>284</v>
      </c>
      <c r="D385" s="22" t="s">
        <v>3</v>
      </c>
      <c r="E385" s="22" t="s">
        <v>3</v>
      </c>
      <c r="F385" s="16" t="s">
        <v>4</v>
      </c>
      <c r="G385" s="23"/>
      <c r="H385" s="23"/>
      <c r="I385" s="23" t="s">
        <v>387</v>
      </c>
    </row>
    <row r="386" spans="2:9" x14ac:dyDescent="0.3">
      <c r="B386" s="20" t="s">
        <v>350</v>
      </c>
      <c r="C386" s="21" t="s">
        <v>284</v>
      </c>
      <c r="D386" s="22" t="s">
        <v>3</v>
      </c>
      <c r="E386" s="22" t="s">
        <v>3</v>
      </c>
      <c r="F386" s="16" t="s">
        <v>4</v>
      </c>
      <c r="G386" s="23"/>
      <c r="H386" s="23"/>
      <c r="I386" s="23" t="s">
        <v>387</v>
      </c>
    </row>
    <row r="387" spans="2:9" x14ac:dyDescent="0.3">
      <c r="B387" s="20" t="s">
        <v>159</v>
      </c>
      <c r="C387" s="21" t="s">
        <v>284</v>
      </c>
      <c r="D387" s="22" t="s">
        <v>3</v>
      </c>
      <c r="E387" s="22" t="s">
        <v>3</v>
      </c>
      <c r="F387" s="16" t="s">
        <v>4</v>
      </c>
      <c r="G387" s="23"/>
      <c r="H387" s="23"/>
      <c r="I387" s="23" t="s">
        <v>387</v>
      </c>
    </row>
    <row r="388" spans="2:9" x14ac:dyDescent="0.3">
      <c r="B388" s="20" t="s">
        <v>323</v>
      </c>
      <c r="C388" s="21" t="s">
        <v>284</v>
      </c>
      <c r="D388" s="22" t="s">
        <v>3</v>
      </c>
      <c r="E388" s="22" t="s">
        <v>3</v>
      </c>
      <c r="F388" s="16" t="s">
        <v>4</v>
      </c>
      <c r="G388" s="23"/>
      <c r="H388" s="23"/>
      <c r="I388" s="23" t="s">
        <v>387</v>
      </c>
    </row>
    <row r="389" spans="2:9" x14ac:dyDescent="0.3">
      <c r="B389" s="20" t="s">
        <v>351</v>
      </c>
      <c r="C389" s="21" t="s">
        <v>283</v>
      </c>
      <c r="D389" s="22" t="s">
        <v>3</v>
      </c>
      <c r="E389" s="22" t="s">
        <v>3</v>
      </c>
      <c r="F389" s="16" t="s">
        <v>4</v>
      </c>
      <c r="G389" s="23"/>
      <c r="H389" s="23"/>
      <c r="I389" s="23" t="s">
        <v>387</v>
      </c>
    </row>
    <row r="390" spans="2:9" x14ac:dyDescent="0.3">
      <c r="B390" s="20" t="s">
        <v>60</v>
      </c>
      <c r="C390" s="21" t="s">
        <v>283</v>
      </c>
      <c r="D390" s="22" t="s">
        <v>3</v>
      </c>
      <c r="E390" s="22" t="s">
        <v>3</v>
      </c>
      <c r="F390" s="16" t="s">
        <v>4</v>
      </c>
      <c r="G390" s="23"/>
      <c r="H390" s="23"/>
      <c r="I390" s="23" t="s">
        <v>387</v>
      </c>
    </row>
    <row r="391" spans="2:9" x14ac:dyDescent="0.3">
      <c r="B391" s="20" t="s">
        <v>172</v>
      </c>
      <c r="C391" s="21" t="s">
        <v>284</v>
      </c>
      <c r="D391" s="22" t="s">
        <v>3</v>
      </c>
      <c r="E391" s="22" t="s">
        <v>3</v>
      </c>
      <c r="F391" s="16" t="s">
        <v>4</v>
      </c>
      <c r="G391" s="23"/>
      <c r="H391" s="23"/>
      <c r="I391" s="23" t="s">
        <v>387</v>
      </c>
    </row>
    <row r="392" spans="2:9" x14ac:dyDescent="0.3">
      <c r="B392" s="20" t="s">
        <v>81</v>
      </c>
      <c r="C392" s="21" t="s">
        <v>284</v>
      </c>
      <c r="D392" s="22" t="s">
        <v>3</v>
      </c>
      <c r="E392" s="22" t="s">
        <v>3</v>
      </c>
      <c r="F392" s="16" t="s">
        <v>4</v>
      </c>
      <c r="G392" s="23"/>
      <c r="H392" s="23"/>
      <c r="I392" s="23" t="s">
        <v>387</v>
      </c>
    </row>
    <row r="393" spans="2:9" x14ac:dyDescent="0.3">
      <c r="B393" s="20" t="s">
        <v>228</v>
      </c>
      <c r="C393" s="21" t="s">
        <v>283</v>
      </c>
      <c r="D393" s="22" t="s">
        <v>7</v>
      </c>
      <c r="E393" s="22" t="s">
        <v>7</v>
      </c>
      <c r="F393" s="16" t="s">
        <v>4</v>
      </c>
      <c r="G393" s="23"/>
      <c r="H393" s="23"/>
      <c r="I393" s="23" t="s">
        <v>387</v>
      </c>
    </row>
    <row r="394" spans="2:9" x14ac:dyDescent="0.3">
      <c r="B394" s="20" t="s">
        <v>352</v>
      </c>
      <c r="C394" s="21" t="s">
        <v>284</v>
      </c>
      <c r="D394" s="22" t="s">
        <v>3</v>
      </c>
      <c r="E394" s="22" t="s">
        <v>3</v>
      </c>
      <c r="F394" s="16" t="s">
        <v>4</v>
      </c>
      <c r="G394" s="23"/>
      <c r="H394" s="23"/>
      <c r="I394" s="23" t="s">
        <v>387</v>
      </c>
    </row>
    <row r="395" spans="2:9" x14ac:dyDescent="0.3">
      <c r="B395" s="20" t="s">
        <v>61</v>
      </c>
      <c r="C395" s="21" t="s">
        <v>284</v>
      </c>
      <c r="D395" s="22" t="s">
        <v>14</v>
      </c>
      <c r="E395" s="22" t="s">
        <v>14</v>
      </c>
      <c r="F395" s="16" t="s">
        <v>4</v>
      </c>
      <c r="G395" s="23"/>
      <c r="H395" s="23"/>
      <c r="I395" s="23" t="s">
        <v>387</v>
      </c>
    </row>
    <row r="396" spans="2:9" x14ac:dyDescent="0.3">
      <c r="B396" s="20" t="s">
        <v>353</v>
      </c>
      <c r="C396" s="21" t="s">
        <v>283</v>
      </c>
      <c r="D396" s="22" t="s">
        <v>7</v>
      </c>
      <c r="E396" s="22" t="s">
        <v>7</v>
      </c>
      <c r="F396" s="16" t="s">
        <v>4</v>
      </c>
      <c r="G396" s="23"/>
      <c r="H396" s="23"/>
      <c r="I396" s="23" t="s">
        <v>388</v>
      </c>
    </row>
    <row r="397" spans="2:9" x14ac:dyDescent="0.3">
      <c r="B397" s="20" t="s">
        <v>131</v>
      </c>
      <c r="C397" s="21" t="s">
        <v>284</v>
      </c>
      <c r="D397" s="22"/>
      <c r="E397" s="22" t="s">
        <v>290</v>
      </c>
      <c r="F397" s="22"/>
      <c r="G397" s="23"/>
      <c r="H397" s="23"/>
      <c r="I397" s="23" t="s">
        <v>388</v>
      </c>
    </row>
    <row r="398" spans="2:9" x14ac:dyDescent="0.3">
      <c r="B398" s="20" t="s">
        <v>354</v>
      </c>
      <c r="C398" s="21" t="s">
        <v>284</v>
      </c>
      <c r="D398" s="22" t="s">
        <v>3</v>
      </c>
      <c r="E398" s="22" t="s">
        <v>3</v>
      </c>
      <c r="F398" s="16" t="s">
        <v>4</v>
      </c>
      <c r="G398" s="23"/>
      <c r="H398" s="23"/>
      <c r="I398" s="23" t="s">
        <v>388</v>
      </c>
    </row>
    <row r="399" spans="2:9" x14ac:dyDescent="0.3">
      <c r="B399" s="20" t="s">
        <v>355</v>
      </c>
      <c r="C399" s="21" t="s">
        <v>283</v>
      </c>
      <c r="D399" s="22" t="s">
        <v>359</v>
      </c>
      <c r="E399" s="22" t="s">
        <v>285</v>
      </c>
      <c r="F399" s="16" t="s">
        <v>4</v>
      </c>
      <c r="G399" s="23"/>
      <c r="H399" s="23"/>
      <c r="I399" s="23" t="s">
        <v>388</v>
      </c>
    </row>
    <row r="400" spans="2:9" x14ac:dyDescent="0.3">
      <c r="B400" s="20" t="s">
        <v>356</v>
      </c>
      <c r="C400" s="21" t="s">
        <v>283</v>
      </c>
      <c r="D400" s="22" t="s">
        <v>7</v>
      </c>
      <c r="E400" s="22" t="s">
        <v>7</v>
      </c>
      <c r="F400" s="16" t="s">
        <v>4</v>
      </c>
      <c r="G400" s="23"/>
      <c r="H400" s="23"/>
      <c r="I400" s="23" t="s">
        <v>388</v>
      </c>
    </row>
    <row r="401" spans="2:9" x14ac:dyDescent="0.3">
      <c r="B401" s="20" t="s">
        <v>357</v>
      </c>
      <c r="C401" s="21" t="s">
        <v>284</v>
      </c>
      <c r="D401" s="22"/>
      <c r="E401" s="22" t="s">
        <v>290</v>
      </c>
      <c r="F401" s="22"/>
      <c r="G401" s="23"/>
      <c r="H401" s="23"/>
      <c r="I401" s="23" t="s">
        <v>388</v>
      </c>
    </row>
    <row r="402" spans="2:9" x14ac:dyDescent="0.3">
      <c r="B402" s="20" t="s">
        <v>131</v>
      </c>
      <c r="C402" s="21" t="s">
        <v>284</v>
      </c>
      <c r="D402" s="22"/>
      <c r="E402" s="22" t="s">
        <v>290</v>
      </c>
      <c r="F402" s="22"/>
      <c r="G402" s="23"/>
      <c r="H402" s="23"/>
      <c r="I402" s="23" t="s">
        <v>389</v>
      </c>
    </row>
    <row r="403" spans="2:9" x14ac:dyDescent="0.3">
      <c r="B403" s="20" t="s">
        <v>357</v>
      </c>
      <c r="C403" s="21" t="s">
        <v>284</v>
      </c>
      <c r="D403" s="22" t="s">
        <v>360</v>
      </c>
      <c r="E403" s="22" t="s">
        <v>285</v>
      </c>
      <c r="F403" s="16" t="s">
        <v>4</v>
      </c>
      <c r="G403" s="23"/>
      <c r="H403" s="23"/>
      <c r="I403" s="23" t="s">
        <v>389</v>
      </c>
    </row>
    <row r="404" spans="2:9" x14ac:dyDescent="0.3">
      <c r="B404" s="20" t="s">
        <v>358</v>
      </c>
      <c r="C404" s="21" t="s">
        <v>284</v>
      </c>
      <c r="D404" s="22"/>
      <c r="E404" s="22" t="s">
        <v>290</v>
      </c>
      <c r="F404" s="22"/>
      <c r="G404" s="23"/>
      <c r="H404" s="23"/>
      <c r="I404" s="23" t="s">
        <v>390</v>
      </c>
    </row>
    <row r="405" spans="2:9" x14ac:dyDescent="0.3">
      <c r="B405" s="20" t="s">
        <v>131</v>
      </c>
      <c r="C405" s="21" t="s">
        <v>284</v>
      </c>
      <c r="D405" s="22"/>
      <c r="E405" s="22" t="s">
        <v>290</v>
      </c>
      <c r="F405" s="22"/>
      <c r="G405" s="23"/>
      <c r="H405" s="23"/>
      <c r="I405" s="23" t="s">
        <v>391</v>
      </c>
    </row>
    <row r="406" spans="2:9" x14ac:dyDescent="0.3">
      <c r="B406" s="20" t="s">
        <v>358</v>
      </c>
      <c r="C406" s="21" t="s">
        <v>284</v>
      </c>
      <c r="D406" s="22" t="s">
        <v>361</v>
      </c>
      <c r="E406" s="22" t="s">
        <v>285</v>
      </c>
      <c r="F406" s="16" t="s">
        <v>4</v>
      </c>
      <c r="G406" s="23"/>
      <c r="H406" s="23"/>
      <c r="I406" s="23" t="s">
        <v>391</v>
      </c>
    </row>
    <row r="407" spans="2:9" x14ac:dyDescent="0.3">
      <c r="B407" s="20" t="s">
        <v>362</v>
      </c>
      <c r="C407" s="21" t="s">
        <v>283</v>
      </c>
      <c r="D407" s="22" t="s">
        <v>7</v>
      </c>
      <c r="E407" s="22" t="s">
        <v>7</v>
      </c>
      <c r="F407" s="16" t="s">
        <v>4</v>
      </c>
      <c r="G407" s="23"/>
      <c r="H407" s="23"/>
      <c r="I407" s="23" t="s">
        <v>388</v>
      </c>
    </row>
    <row r="408" spans="2:9" x14ac:dyDescent="0.3">
      <c r="B408" s="20" t="s">
        <v>363</v>
      </c>
      <c r="C408" s="21" t="s">
        <v>284</v>
      </c>
      <c r="D408" s="22" t="s">
        <v>7</v>
      </c>
      <c r="E408" s="22" t="s">
        <v>7</v>
      </c>
      <c r="F408" s="16" t="s">
        <v>4</v>
      </c>
      <c r="G408" s="23" t="s">
        <v>4</v>
      </c>
      <c r="H408" s="23"/>
      <c r="I408" s="23" t="s">
        <v>388</v>
      </c>
    </row>
    <row r="409" spans="2:9" x14ac:dyDescent="0.3">
      <c r="B409" s="20" t="s">
        <v>364</v>
      </c>
      <c r="C409" s="21" t="s">
        <v>284</v>
      </c>
      <c r="D409" s="22" t="s">
        <v>178</v>
      </c>
      <c r="E409" s="22" t="s">
        <v>285</v>
      </c>
      <c r="F409" s="16" t="s">
        <v>4</v>
      </c>
      <c r="G409" s="23"/>
      <c r="H409" s="23"/>
      <c r="I409" s="23" t="s">
        <v>388</v>
      </c>
    </row>
    <row r="410" spans="2:9" x14ac:dyDescent="0.3">
      <c r="B410" s="20" t="s">
        <v>365</v>
      </c>
      <c r="C410" s="21" t="s">
        <v>283</v>
      </c>
      <c r="D410" s="22" t="s">
        <v>14</v>
      </c>
      <c r="E410" s="22" t="s">
        <v>14</v>
      </c>
      <c r="F410" s="16" t="s">
        <v>4</v>
      </c>
      <c r="G410" s="23"/>
      <c r="H410" s="23"/>
      <c r="I410" s="23" t="s">
        <v>388</v>
      </c>
    </row>
    <row r="411" spans="2:9" x14ac:dyDescent="0.3">
      <c r="B411" s="20" t="s">
        <v>366</v>
      </c>
      <c r="C411" s="21" t="s">
        <v>284</v>
      </c>
      <c r="D411" s="22" t="s">
        <v>7</v>
      </c>
      <c r="E411" s="22" t="s">
        <v>7</v>
      </c>
      <c r="F411" s="16" t="s">
        <v>4</v>
      </c>
      <c r="G411" s="23"/>
      <c r="H411" s="23"/>
      <c r="I411" s="23" t="s">
        <v>388</v>
      </c>
    </row>
    <row r="412" spans="2:9" x14ac:dyDescent="0.3">
      <c r="B412" s="20" t="s">
        <v>367</v>
      </c>
      <c r="C412" s="21" t="s">
        <v>284</v>
      </c>
      <c r="D412" s="22" t="s">
        <v>14</v>
      </c>
      <c r="E412" s="22" t="s">
        <v>14</v>
      </c>
      <c r="F412" s="16" t="s">
        <v>4</v>
      </c>
      <c r="G412" s="23"/>
      <c r="H412" s="23"/>
      <c r="I412" s="23" t="s">
        <v>389</v>
      </c>
    </row>
    <row r="413" spans="2:9" x14ac:dyDescent="0.3">
      <c r="B413" s="20" t="s">
        <v>368</v>
      </c>
      <c r="C413" s="21" t="s">
        <v>284</v>
      </c>
      <c r="D413" s="22" t="s">
        <v>3</v>
      </c>
      <c r="E413" s="22" t="s">
        <v>3</v>
      </c>
      <c r="F413" s="16" t="s">
        <v>4</v>
      </c>
      <c r="G413" s="23"/>
      <c r="H413" s="23"/>
      <c r="I413" s="23" t="s">
        <v>389</v>
      </c>
    </row>
    <row r="414" spans="2:9" x14ac:dyDescent="0.3">
      <c r="B414" s="20" t="s">
        <v>131</v>
      </c>
      <c r="C414" s="21" t="s">
        <v>284</v>
      </c>
      <c r="D414" s="22"/>
      <c r="E414" s="22" t="s">
        <v>290</v>
      </c>
      <c r="F414" s="22"/>
      <c r="G414" s="23"/>
      <c r="H414" s="23"/>
      <c r="I414" s="23" t="s">
        <v>389</v>
      </c>
    </row>
    <row r="415" spans="2:9" x14ac:dyDescent="0.3">
      <c r="B415" s="20" t="s">
        <v>369</v>
      </c>
      <c r="C415" s="21" t="s">
        <v>283</v>
      </c>
      <c r="D415" s="22" t="s">
        <v>7</v>
      </c>
      <c r="E415" s="22" t="s">
        <v>7</v>
      </c>
      <c r="F415" s="16" t="s">
        <v>4</v>
      </c>
      <c r="G415" s="23"/>
      <c r="H415" s="23"/>
      <c r="I415" s="23" t="s">
        <v>389</v>
      </c>
    </row>
    <row r="416" spans="2:9" x14ac:dyDescent="0.3">
      <c r="B416" s="20" t="s">
        <v>370</v>
      </c>
      <c r="C416" s="21" t="s">
        <v>283</v>
      </c>
      <c r="D416" s="22" t="s">
        <v>7</v>
      </c>
      <c r="E416" s="22" t="s">
        <v>7</v>
      </c>
      <c r="F416" s="16" t="s">
        <v>4</v>
      </c>
      <c r="G416" s="23"/>
      <c r="H416" s="23"/>
      <c r="I416" s="23" t="s">
        <v>389</v>
      </c>
    </row>
    <row r="417" spans="2:9" x14ac:dyDescent="0.3">
      <c r="B417" s="20" t="s">
        <v>371</v>
      </c>
      <c r="C417" s="21" t="s">
        <v>283</v>
      </c>
      <c r="D417" s="22" t="s">
        <v>3</v>
      </c>
      <c r="E417" s="22" t="s">
        <v>3</v>
      </c>
      <c r="F417" s="16" t="s">
        <v>4</v>
      </c>
      <c r="G417" s="23"/>
      <c r="H417" s="23"/>
      <c r="I417" s="23" t="s">
        <v>389</v>
      </c>
    </row>
    <row r="418" spans="2:9" x14ac:dyDescent="0.3">
      <c r="B418" s="20" t="s">
        <v>372</v>
      </c>
      <c r="C418" s="21" t="s">
        <v>284</v>
      </c>
      <c r="D418" s="22" t="s">
        <v>3</v>
      </c>
      <c r="E418" s="22" t="s">
        <v>3</v>
      </c>
      <c r="F418" s="16" t="s">
        <v>4</v>
      </c>
      <c r="G418" s="23" t="s">
        <v>4</v>
      </c>
      <c r="H418" s="23"/>
      <c r="I418" s="23" t="s">
        <v>389</v>
      </c>
    </row>
    <row r="419" spans="2:9" x14ac:dyDescent="0.3">
      <c r="B419" s="20" t="s">
        <v>131</v>
      </c>
      <c r="C419" s="21" t="s">
        <v>284</v>
      </c>
      <c r="D419" s="22"/>
      <c r="E419" s="22" t="s">
        <v>290</v>
      </c>
      <c r="F419" s="22"/>
      <c r="G419" s="23"/>
      <c r="H419" s="23"/>
      <c r="I419" s="23" t="s">
        <v>389</v>
      </c>
    </row>
    <row r="420" spans="2:9" x14ac:dyDescent="0.3">
      <c r="B420" s="20" t="s">
        <v>58</v>
      </c>
      <c r="C420" s="21" t="s">
        <v>284</v>
      </c>
      <c r="D420" s="22" t="s">
        <v>7</v>
      </c>
      <c r="E420" s="22" t="s">
        <v>7</v>
      </c>
      <c r="F420" s="16" t="s">
        <v>4</v>
      </c>
      <c r="G420" s="23"/>
      <c r="H420" s="23"/>
      <c r="I420" s="23" t="s">
        <v>389</v>
      </c>
    </row>
    <row r="421" spans="2:9" x14ac:dyDescent="0.3">
      <c r="B421" s="20" t="s">
        <v>373</v>
      </c>
      <c r="C421" s="21" t="s">
        <v>283</v>
      </c>
      <c r="D421" s="22" t="s">
        <v>83</v>
      </c>
      <c r="E421" s="22" t="s">
        <v>285</v>
      </c>
      <c r="F421" s="16" t="s">
        <v>4</v>
      </c>
      <c r="G421" s="23"/>
      <c r="H421" s="23"/>
      <c r="I421" s="23" t="s">
        <v>389</v>
      </c>
    </row>
    <row r="422" spans="2:9" x14ac:dyDescent="0.3">
      <c r="B422" s="20" t="s">
        <v>210</v>
      </c>
      <c r="C422" s="21" t="s">
        <v>284</v>
      </c>
      <c r="D422" s="22" t="s">
        <v>7</v>
      </c>
      <c r="E422" s="22" t="s">
        <v>7</v>
      </c>
      <c r="F422" s="16" t="s">
        <v>4</v>
      </c>
      <c r="G422" s="23"/>
      <c r="H422" s="23"/>
      <c r="I422" s="23" t="s">
        <v>389</v>
      </c>
    </row>
    <row r="423" spans="2:9" x14ac:dyDescent="0.3">
      <c r="B423" s="20" t="s">
        <v>374</v>
      </c>
      <c r="C423" s="21" t="s">
        <v>284</v>
      </c>
      <c r="D423" s="22" t="s">
        <v>3</v>
      </c>
      <c r="E423" s="22" t="s">
        <v>3</v>
      </c>
      <c r="F423" s="16" t="s">
        <v>4</v>
      </c>
      <c r="G423" s="23"/>
      <c r="H423" s="23"/>
      <c r="I423" s="23" t="s">
        <v>390</v>
      </c>
    </row>
    <row r="424" spans="2:9" x14ac:dyDescent="0.3">
      <c r="B424" s="20" t="s">
        <v>375</v>
      </c>
      <c r="C424" s="21" t="s">
        <v>283</v>
      </c>
      <c r="D424" s="22" t="s">
        <v>376</v>
      </c>
      <c r="E424" s="22" t="s">
        <v>287</v>
      </c>
      <c r="F424" s="16" t="s">
        <v>4</v>
      </c>
      <c r="G424" s="23"/>
      <c r="H424" s="23"/>
      <c r="I424" s="23" t="s">
        <v>390</v>
      </c>
    </row>
    <row r="425" spans="2:9" x14ac:dyDescent="0.3">
      <c r="B425" s="20" t="s">
        <v>365</v>
      </c>
      <c r="C425" s="21" t="s">
        <v>283</v>
      </c>
      <c r="D425" s="22" t="s">
        <v>3</v>
      </c>
      <c r="E425" s="22" t="s">
        <v>3</v>
      </c>
      <c r="F425" s="16" t="s">
        <v>4</v>
      </c>
      <c r="G425" s="23"/>
      <c r="H425" s="23"/>
      <c r="I425" s="23" t="s">
        <v>390</v>
      </c>
    </row>
    <row r="426" spans="2:9" x14ac:dyDescent="0.3">
      <c r="B426" s="20" t="s">
        <v>127</v>
      </c>
      <c r="C426" s="21" t="s">
        <v>284</v>
      </c>
      <c r="D426" s="22" t="s">
        <v>3</v>
      </c>
      <c r="E426" s="22" t="s">
        <v>3</v>
      </c>
      <c r="F426" s="16" t="s">
        <v>4</v>
      </c>
      <c r="G426" s="23"/>
      <c r="H426" s="23"/>
      <c r="I426" s="23" t="s">
        <v>390</v>
      </c>
    </row>
    <row r="427" spans="2:9" x14ac:dyDescent="0.3">
      <c r="B427" s="20" t="s">
        <v>127</v>
      </c>
      <c r="C427" s="21" t="s">
        <v>284</v>
      </c>
      <c r="D427" s="22" t="s">
        <v>7</v>
      </c>
      <c r="E427" s="22" t="s">
        <v>7</v>
      </c>
      <c r="F427" s="16" t="s">
        <v>4</v>
      </c>
      <c r="G427" s="23"/>
      <c r="H427" s="23"/>
      <c r="I427" s="23" t="s">
        <v>390</v>
      </c>
    </row>
    <row r="428" spans="2:9" x14ac:dyDescent="0.3">
      <c r="B428" s="20" t="s">
        <v>26</v>
      </c>
      <c r="C428" s="21" t="s">
        <v>284</v>
      </c>
      <c r="D428" s="22" t="s">
        <v>7</v>
      </c>
      <c r="E428" s="22" t="s">
        <v>7</v>
      </c>
      <c r="F428" s="16" t="s">
        <v>4</v>
      </c>
      <c r="G428" s="23"/>
      <c r="H428" s="23"/>
      <c r="I428" s="23" t="s">
        <v>390</v>
      </c>
    </row>
    <row r="429" spans="2:9" x14ac:dyDescent="0.3">
      <c r="B429" s="20" t="s">
        <v>102</v>
      </c>
      <c r="C429" s="21" t="s">
        <v>284</v>
      </c>
      <c r="D429" s="22" t="s">
        <v>14</v>
      </c>
      <c r="E429" s="22" t="s">
        <v>14</v>
      </c>
      <c r="F429" s="16" t="s">
        <v>4</v>
      </c>
      <c r="G429" s="23"/>
      <c r="H429" s="23"/>
      <c r="I429" s="23" t="s">
        <v>390</v>
      </c>
    </row>
    <row r="430" spans="2:9" x14ac:dyDescent="0.3">
      <c r="B430" s="20" t="s">
        <v>64</v>
      </c>
      <c r="C430" s="21" t="s">
        <v>284</v>
      </c>
      <c r="D430" s="22" t="s">
        <v>3</v>
      </c>
      <c r="E430" s="22" t="s">
        <v>3</v>
      </c>
      <c r="F430" s="16" t="s">
        <v>4</v>
      </c>
      <c r="G430" s="23"/>
      <c r="H430" s="23"/>
      <c r="I430" s="23" t="s">
        <v>390</v>
      </c>
    </row>
    <row r="431" spans="2:9" x14ac:dyDescent="0.3">
      <c r="B431" s="20" t="s">
        <v>371</v>
      </c>
      <c r="C431" s="21" t="s">
        <v>283</v>
      </c>
      <c r="D431" s="22" t="s">
        <v>14</v>
      </c>
      <c r="E431" s="22" t="s">
        <v>14</v>
      </c>
      <c r="F431" s="16" t="s">
        <v>4</v>
      </c>
      <c r="G431" s="23"/>
      <c r="H431" s="23"/>
      <c r="I431" s="23" t="s">
        <v>390</v>
      </c>
    </row>
    <row r="432" spans="2:9" x14ac:dyDescent="0.3">
      <c r="B432" s="20" t="s">
        <v>377</v>
      </c>
      <c r="C432" s="21" t="s">
        <v>284</v>
      </c>
      <c r="D432" s="22"/>
      <c r="E432" s="22" t="s">
        <v>290</v>
      </c>
      <c r="F432" s="22"/>
      <c r="G432" s="23"/>
      <c r="H432" s="23"/>
      <c r="I432" s="23" t="s">
        <v>390</v>
      </c>
    </row>
    <row r="433" spans="2:9" x14ac:dyDescent="0.3">
      <c r="B433" s="20" t="s">
        <v>93</v>
      </c>
      <c r="C433" s="21" t="s">
        <v>283</v>
      </c>
      <c r="D433" s="22"/>
      <c r="E433" s="22" t="s">
        <v>290</v>
      </c>
      <c r="F433" s="22"/>
      <c r="G433" s="23"/>
      <c r="H433" s="23"/>
      <c r="I433" s="23" t="s">
        <v>390</v>
      </c>
    </row>
    <row r="434" spans="2:9" x14ac:dyDescent="0.3">
      <c r="B434" s="20" t="s">
        <v>89</v>
      </c>
      <c r="C434" s="21" t="s">
        <v>283</v>
      </c>
      <c r="D434" s="22" t="s">
        <v>378</v>
      </c>
      <c r="E434" s="22" t="s">
        <v>285</v>
      </c>
      <c r="F434" s="16" t="s">
        <v>4</v>
      </c>
      <c r="G434" s="23"/>
      <c r="H434" s="23"/>
      <c r="I434" s="23" t="s">
        <v>390</v>
      </c>
    </row>
    <row r="435" spans="2:9" x14ac:dyDescent="0.3">
      <c r="B435" s="20" t="s">
        <v>377</v>
      </c>
      <c r="C435" s="21" t="s">
        <v>284</v>
      </c>
      <c r="D435" s="22" t="s">
        <v>3</v>
      </c>
      <c r="E435" s="22" t="s">
        <v>3</v>
      </c>
      <c r="F435" s="16" t="s">
        <v>4</v>
      </c>
      <c r="G435" s="23"/>
      <c r="H435" s="23"/>
      <c r="I435" s="23" t="s">
        <v>390</v>
      </c>
    </row>
    <row r="436" spans="2:9" x14ac:dyDescent="0.3">
      <c r="B436" s="20" t="s">
        <v>16</v>
      </c>
      <c r="C436" s="21" t="s">
        <v>284</v>
      </c>
      <c r="D436" s="22" t="s">
        <v>3</v>
      </c>
      <c r="E436" s="22" t="s">
        <v>3</v>
      </c>
      <c r="F436" s="16" t="s">
        <v>4</v>
      </c>
      <c r="G436" s="23" t="s">
        <v>4</v>
      </c>
      <c r="H436" s="23"/>
      <c r="I436" s="23" t="s">
        <v>390</v>
      </c>
    </row>
    <row r="437" spans="2:9" x14ac:dyDescent="0.3">
      <c r="B437" s="20" t="s">
        <v>379</v>
      </c>
      <c r="C437" s="21" t="s">
        <v>284</v>
      </c>
      <c r="D437" s="22" t="s">
        <v>3</v>
      </c>
      <c r="E437" s="22" t="s">
        <v>3</v>
      </c>
      <c r="F437" s="16" t="s">
        <v>4</v>
      </c>
      <c r="G437" s="23"/>
      <c r="H437" s="23"/>
      <c r="I437" s="23" t="s">
        <v>391</v>
      </c>
    </row>
    <row r="438" spans="2:9" x14ac:dyDescent="0.3">
      <c r="B438" s="20" t="s">
        <v>153</v>
      </c>
      <c r="C438" s="21" t="s">
        <v>284</v>
      </c>
      <c r="D438" s="22" t="s">
        <v>3</v>
      </c>
      <c r="E438" s="22" t="s">
        <v>3</v>
      </c>
      <c r="F438" s="16" t="s">
        <v>4</v>
      </c>
      <c r="G438" s="23"/>
      <c r="H438" s="23"/>
      <c r="I438" s="23" t="s">
        <v>391</v>
      </c>
    </row>
    <row r="439" spans="2:9" x14ac:dyDescent="0.3">
      <c r="B439" s="20" t="s">
        <v>380</v>
      </c>
      <c r="C439" s="21" t="s">
        <v>283</v>
      </c>
      <c r="D439" s="22" t="s">
        <v>7</v>
      </c>
      <c r="E439" s="22" t="s">
        <v>7</v>
      </c>
      <c r="F439" s="16" t="s">
        <v>4</v>
      </c>
      <c r="G439" s="23"/>
      <c r="H439" s="23"/>
      <c r="I439" s="23" t="s">
        <v>391</v>
      </c>
    </row>
    <row r="440" spans="2:9" x14ac:dyDescent="0.3">
      <c r="B440" s="20" t="s">
        <v>131</v>
      </c>
      <c r="C440" s="21" t="s">
        <v>284</v>
      </c>
      <c r="D440" s="22"/>
      <c r="E440" s="22" t="s">
        <v>290</v>
      </c>
      <c r="F440" s="22"/>
      <c r="G440" s="23"/>
      <c r="H440" s="23"/>
      <c r="I440" s="23" t="s">
        <v>391</v>
      </c>
    </row>
    <row r="441" spans="2:9" x14ac:dyDescent="0.3">
      <c r="B441" s="20" t="s">
        <v>6</v>
      </c>
      <c r="C441" s="21" t="s">
        <v>284</v>
      </c>
      <c r="D441" s="22" t="s">
        <v>3</v>
      </c>
      <c r="E441" s="22" t="s">
        <v>3</v>
      </c>
      <c r="F441" s="16" t="s">
        <v>4</v>
      </c>
      <c r="G441" s="23"/>
      <c r="H441" s="23"/>
      <c r="I441" s="23" t="s">
        <v>391</v>
      </c>
    </row>
    <row r="442" spans="2:9" x14ac:dyDescent="0.3">
      <c r="B442" s="20" t="s">
        <v>75</v>
      </c>
      <c r="C442" s="21" t="s">
        <v>284</v>
      </c>
      <c r="D442" s="22" t="s">
        <v>7</v>
      </c>
      <c r="E442" s="22" t="s">
        <v>7</v>
      </c>
      <c r="F442" s="16" t="s">
        <v>4</v>
      </c>
      <c r="G442" s="23"/>
      <c r="H442" s="23"/>
      <c r="I442" s="23" t="s">
        <v>391</v>
      </c>
    </row>
    <row r="443" spans="2:9" x14ac:dyDescent="0.3">
      <c r="B443" s="20" t="s">
        <v>381</v>
      </c>
      <c r="C443" s="21" t="s">
        <v>284</v>
      </c>
      <c r="D443" s="22" t="s">
        <v>7</v>
      </c>
      <c r="E443" s="22" t="s">
        <v>7</v>
      </c>
      <c r="F443" s="16" t="s">
        <v>4</v>
      </c>
      <c r="G443" s="23"/>
      <c r="H443" s="23"/>
      <c r="I443" s="23" t="s">
        <v>391</v>
      </c>
    </row>
  </sheetData>
  <pageMargins left="0.511811024" right="0.511811024" top="0.78740157499999996" bottom="0.78740157499999996" header="0.31496062000000002" footer="0.31496062000000002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170E6-7F1F-4876-B89D-64D8E1FEB6EC}">
  <dimension ref="B2:N28"/>
  <sheetViews>
    <sheetView showGridLines="0" zoomScale="90" zoomScaleNormal="90" workbookViewId="0">
      <selection activeCell="V26" sqref="V26:X26"/>
    </sheetView>
  </sheetViews>
  <sheetFormatPr defaultRowHeight="13" x14ac:dyDescent="0.3"/>
  <cols>
    <col min="1" max="1" width="3.5" customWidth="1"/>
    <col min="2" max="2" width="21.5" bestFit="1" customWidth="1"/>
    <col min="3" max="3" width="18.796875" bestFit="1" customWidth="1"/>
    <col min="5" max="5" width="21.5" bestFit="1" customWidth="1"/>
    <col min="6" max="6" width="18.796875" bestFit="1" customWidth="1"/>
    <col min="8" max="8" width="21.5" bestFit="1" customWidth="1"/>
    <col min="9" max="9" width="18.796875" bestFit="1" customWidth="1"/>
    <col min="11" max="11" width="17.19921875" bestFit="1" customWidth="1"/>
    <col min="12" max="14" width="8.796875" style="35"/>
  </cols>
  <sheetData>
    <row r="2" spans="2:14" x14ac:dyDescent="0.3">
      <c r="B2" s="51" t="s">
        <v>292</v>
      </c>
      <c r="C2" s="35" t="s">
        <v>291</v>
      </c>
      <c r="E2" s="30" t="s">
        <v>282</v>
      </c>
      <c r="F2" t="s">
        <v>283</v>
      </c>
      <c r="H2" s="30" t="s">
        <v>282</v>
      </c>
      <c r="I2" t="s">
        <v>284</v>
      </c>
      <c r="K2" s="55" t="s">
        <v>288</v>
      </c>
      <c r="L2" s="10">
        <f>COUNTA(Tabela1[Provedor e-mail])</f>
        <v>406</v>
      </c>
      <c r="M2" s="56">
        <v>1</v>
      </c>
      <c r="N2" s="56"/>
    </row>
    <row r="3" spans="2:14" x14ac:dyDescent="0.3">
      <c r="B3" s="52" t="s">
        <v>283</v>
      </c>
      <c r="C3" s="50">
        <v>126</v>
      </c>
      <c r="D3" s="54">
        <f>C3/C5</f>
        <v>0.2857142857142857</v>
      </c>
      <c r="K3" s="55" t="s">
        <v>392</v>
      </c>
      <c r="L3" s="10">
        <f>COUNTA(Tabela1[E-mail enviado])</f>
        <v>406</v>
      </c>
      <c r="M3" s="56">
        <f>L3/L2</f>
        <v>1</v>
      </c>
      <c r="N3" s="56">
        <f>M2-M3</f>
        <v>0</v>
      </c>
    </row>
    <row r="4" spans="2:14" x14ac:dyDescent="0.3">
      <c r="B4" s="52" t="s">
        <v>284</v>
      </c>
      <c r="C4" s="50">
        <v>315</v>
      </c>
      <c r="D4" s="54">
        <f>C4/C5</f>
        <v>0.7142857142857143</v>
      </c>
      <c r="E4" s="51" t="s">
        <v>292</v>
      </c>
      <c r="F4" s="35" t="s">
        <v>291</v>
      </c>
      <c r="H4" s="51" t="s">
        <v>292</v>
      </c>
      <c r="I4" s="35" t="s">
        <v>291</v>
      </c>
      <c r="K4" s="55" t="s">
        <v>393</v>
      </c>
      <c r="L4" s="10">
        <f>COUNTA(Tabela1[Resposta])</f>
        <v>58</v>
      </c>
      <c r="M4" s="56">
        <f>L4/L2</f>
        <v>0.14285714285714285</v>
      </c>
      <c r="N4" s="56">
        <f>M2-M4</f>
        <v>0.85714285714285721</v>
      </c>
    </row>
    <row r="5" spans="2:14" x14ac:dyDescent="0.3">
      <c r="B5" s="52" t="s">
        <v>299</v>
      </c>
      <c r="C5" s="50">
        <v>441</v>
      </c>
      <c r="E5" s="52" t="s">
        <v>382</v>
      </c>
      <c r="F5" s="50">
        <v>16</v>
      </c>
      <c r="H5" s="52" t="s">
        <v>382</v>
      </c>
      <c r="I5" s="50">
        <v>40</v>
      </c>
      <c r="K5" s="55" t="s">
        <v>394</v>
      </c>
      <c r="L5" s="10">
        <f>COUNTA(Tabela1[E-mail voltou])</f>
        <v>4</v>
      </c>
      <c r="M5" s="56">
        <f>L5/L2</f>
        <v>9.852216748768473E-3</v>
      </c>
      <c r="N5" s="56">
        <f>M2-M5</f>
        <v>0.99014778325123154</v>
      </c>
    </row>
    <row r="6" spans="2:14" x14ac:dyDescent="0.3">
      <c r="E6" s="52" t="s">
        <v>383</v>
      </c>
      <c r="F6" s="50">
        <v>46</v>
      </c>
      <c r="H6" s="52" t="s">
        <v>383</v>
      </c>
      <c r="I6" s="50">
        <v>100</v>
      </c>
    </row>
    <row r="7" spans="2:14" x14ac:dyDescent="0.3">
      <c r="E7" s="52" t="s">
        <v>384</v>
      </c>
      <c r="F7" s="50">
        <v>31</v>
      </c>
      <c r="H7" s="52" t="s">
        <v>384</v>
      </c>
      <c r="I7" s="50">
        <v>81</v>
      </c>
    </row>
    <row r="8" spans="2:14" x14ac:dyDescent="0.3">
      <c r="B8" s="51" t="s">
        <v>292</v>
      </c>
      <c r="C8" s="35" t="s">
        <v>291</v>
      </c>
      <c r="E8" s="52" t="s">
        <v>385</v>
      </c>
      <c r="F8" s="50">
        <v>10</v>
      </c>
      <c r="H8" s="52" t="s">
        <v>385</v>
      </c>
      <c r="I8" s="50">
        <v>19</v>
      </c>
    </row>
    <row r="9" spans="2:14" x14ac:dyDescent="0.3">
      <c r="B9" s="52" t="s">
        <v>382</v>
      </c>
      <c r="C9" s="50">
        <v>56</v>
      </c>
      <c r="E9" s="52" t="s">
        <v>386</v>
      </c>
      <c r="F9" s="50">
        <v>5</v>
      </c>
      <c r="H9" s="52" t="s">
        <v>386</v>
      </c>
      <c r="I9" s="50">
        <v>29</v>
      </c>
      <c r="K9" t="str">
        <f>B23</f>
        <v>Gmail</v>
      </c>
      <c r="L9" s="35">
        <f>C23</f>
        <v>194</v>
      </c>
      <c r="M9" s="58">
        <f>$L$2</f>
        <v>406</v>
      </c>
    </row>
    <row r="10" spans="2:14" x14ac:dyDescent="0.3">
      <c r="B10" s="52" t="s">
        <v>383</v>
      </c>
      <c r="C10" s="50">
        <v>146</v>
      </c>
      <c r="E10" s="52" t="s">
        <v>387</v>
      </c>
      <c r="F10" s="50">
        <v>3</v>
      </c>
      <c r="H10" s="52" t="s">
        <v>387</v>
      </c>
      <c r="I10" s="50">
        <v>13</v>
      </c>
      <c r="K10" t="str">
        <f t="shared" ref="K10:K13" si="0">B24</f>
        <v>Hotmail</v>
      </c>
      <c r="L10" s="35">
        <f t="shared" ref="L10:L13" si="1">C24</f>
        <v>112</v>
      </c>
      <c r="M10" s="58">
        <f t="shared" ref="M10:M13" si="2">$L$2</f>
        <v>406</v>
      </c>
    </row>
    <row r="11" spans="2:14" x14ac:dyDescent="0.3">
      <c r="B11" s="52" t="s">
        <v>384</v>
      </c>
      <c r="C11" s="50">
        <v>112</v>
      </c>
      <c r="E11" s="52" t="s">
        <v>388</v>
      </c>
      <c r="F11" s="50">
        <v>5</v>
      </c>
      <c r="H11" s="52" t="s">
        <v>388</v>
      </c>
      <c r="I11" s="50">
        <v>6</v>
      </c>
      <c r="K11" t="str">
        <f t="shared" si="0"/>
        <v>Yahoo</v>
      </c>
      <c r="L11" s="35">
        <f t="shared" si="1"/>
        <v>37</v>
      </c>
      <c r="M11" s="58">
        <f t="shared" si="2"/>
        <v>406</v>
      </c>
    </row>
    <row r="12" spans="2:14" x14ac:dyDescent="0.3">
      <c r="B12" s="52" t="s">
        <v>385</v>
      </c>
      <c r="C12" s="50">
        <v>29</v>
      </c>
      <c r="E12" s="52" t="s">
        <v>389</v>
      </c>
      <c r="F12" s="50">
        <v>4</v>
      </c>
      <c r="H12" s="52" t="s">
        <v>389</v>
      </c>
      <c r="I12" s="50">
        <v>9</v>
      </c>
      <c r="K12" t="str">
        <f t="shared" si="0"/>
        <v>Domínio Corporativo</v>
      </c>
      <c r="L12" s="35">
        <f t="shared" si="1"/>
        <v>34</v>
      </c>
      <c r="M12" s="58">
        <f t="shared" si="2"/>
        <v>406</v>
      </c>
    </row>
    <row r="13" spans="2:14" x14ac:dyDescent="0.3">
      <c r="B13" s="52" t="s">
        <v>386</v>
      </c>
      <c r="C13" s="50">
        <v>34</v>
      </c>
      <c r="E13" s="52" t="s">
        <v>390</v>
      </c>
      <c r="F13" s="50">
        <v>5</v>
      </c>
      <c r="H13" s="52" t="s">
        <v>390</v>
      </c>
      <c r="I13" s="50">
        <v>10</v>
      </c>
      <c r="K13" t="str">
        <f t="shared" si="0"/>
        <v>Outlook</v>
      </c>
      <c r="L13" s="35">
        <f t="shared" si="1"/>
        <v>15</v>
      </c>
      <c r="M13" s="58">
        <f t="shared" si="2"/>
        <v>406</v>
      </c>
    </row>
    <row r="14" spans="2:14" x14ac:dyDescent="0.3">
      <c r="B14" s="52" t="s">
        <v>387</v>
      </c>
      <c r="C14" s="50">
        <v>16</v>
      </c>
      <c r="E14" s="52" t="s">
        <v>391</v>
      </c>
      <c r="F14" s="50">
        <v>1</v>
      </c>
      <c r="H14" s="52" t="s">
        <v>391</v>
      </c>
      <c r="I14" s="50">
        <v>8</v>
      </c>
    </row>
    <row r="15" spans="2:14" x14ac:dyDescent="0.3">
      <c r="B15" s="52" t="s">
        <v>388</v>
      </c>
      <c r="C15" s="50">
        <v>11</v>
      </c>
      <c r="E15" s="52" t="s">
        <v>299</v>
      </c>
      <c r="F15" s="50">
        <v>126</v>
      </c>
      <c r="H15" s="52" t="s">
        <v>299</v>
      </c>
      <c r="I15" s="50">
        <v>315</v>
      </c>
    </row>
    <row r="16" spans="2:14" x14ac:dyDescent="0.3">
      <c r="B16" s="52" t="s">
        <v>389</v>
      </c>
      <c r="C16" s="50">
        <v>13</v>
      </c>
    </row>
    <row r="17" spans="2:9" x14ac:dyDescent="0.3">
      <c r="B17" s="52" t="s">
        <v>390</v>
      </c>
      <c r="C17" s="50">
        <v>15</v>
      </c>
    </row>
    <row r="18" spans="2:9" x14ac:dyDescent="0.3">
      <c r="B18" s="52" t="s">
        <v>391</v>
      </c>
      <c r="C18" s="50">
        <v>9</v>
      </c>
      <c r="E18" s="30" t="s">
        <v>282</v>
      </c>
      <c r="F18" t="s">
        <v>283</v>
      </c>
      <c r="H18" s="30" t="s">
        <v>282</v>
      </c>
      <c r="I18" t="s">
        <v>284</v>
      </c>
    </row>
    <row r="19" spans="2:9" x14ac:dyDescent="0.3">
      <c r="B19" s="52" t="s">
        <v>299</v>
      </c>
      <c r="C19" s="50">
        <v>441</v>
      </c>
    </row>
    <row r="20" spans="2:9" x14ac:dyDescent="0.3">
      <c r="E20" s="51" t="s">
        <v>292</v>
      </c>
      <c r="F20" s="35" t="s">
        <v>291</v>
      </c>
      <c r="G20" s="30"/>
      <c r="H20" s="51" t="s">
        <v>292</v>
      </c>
      <c r="I20" s="35" t="s">
        <v>291</v>
      </c>
    </row>
    <row r="21" spans="2:9" x14ac:dyDescent="0.3">
      <c r="E21" s="52" t="s">
        <v>134</v>
      </c>
      <c r="F21" s="53">
        <v>6</v>
      </c>
      <c r="H21" s="52" t="s">
        <v>131</v>
      </c>
      <c r="I21" s="53">
        <v>18</v>
      </c>
    </row>
    <row r="22" spans="2:9" x14ac:dyDescent="0.3">
      <c r="B22" s="51" t="s">
        <v>292</v>
      </c>
      <c r="C22" s="35" t="s">
        <v>291</v>
      </c>
      <c r="D22" s="30"/>
      <c r="E22" s="52" t="s">
        <v>299</v>
      </c>
      <c r="F22" s="50">
        <v>6</v>
      </c>
      <c r="G22" s="30"/>
      <c r="H22" s="52" t="s">
        <v>27</v>
      </c>
      <c r="I22" s="53">
        <v>7</v>
      </c>
    </row>
    <row r="23" spans="2:9" x14ac:dyDescent="0.3">
      <c r="B23" s="52" t="s">
        <v>3</v>
      </c>
      <c r="C23" s="50">
        <v>194</v>
      </c>
      <c r="D23" s="57"/>
      <c r="H23" s="52" t="s">
        <v>177</v>
      </c>
      <c r="I23" s="53">
        <v>7</v>
      </c>
    </row>
    <row r="24" spans="2:9" x14ac:dyDescent="0.3">
      <c r="B24" s="52" t="s">
        <v>7</v>
      </c>
      <c r="C24" s="50">
        <v>112</v>
      </c>
      <c r="D24" s="57"/>
      <c r="H24" s="52" t="s">
        <v>1</v>
      </c>
      <c r="I24" s="53">
        <v>7</v>
      </c>
    </row>
    <row r="25" spans="2:9" x14ac:dyDescent="0.3">
      <c r="B25" s="52" t="s">
        <v>14</v>
      </c>
      <c r="C25" s="50">
        <v>37</v>
      </c>
      <c r="D25" s="57"/>
      <c r="H25" s="52" t="s">
        <v>26</v>
      </c>
      <c r="I25" s="53">
        <v>7</v>
      </c>
    </row>
    <row r="26" spans="2:9" x14ac:dyDescent="0.3">
      <c r="B26" s="52" t="s">
        <v>285</v>
      </c>
      <c r="C26" s="50">
        <v>34</v>
      </c>
      <c r="D26" s="57"/>
      <c r="H26" s="52" t="s">
        <v>299</v>
      </c>
      <c r="I26" s="50">
        <v>46</v>
      </c>
    </row>
    <row r="27" spans="2:9" x14ac:dyDescent="0.3">
      <c r="B27" s="52" t="s">
        <v>71</v>
      </c>
      <c r="C27" s="50">
        <v>15</v>
      </c>
      <c r="D27" s="57"/>
    </row>
    <row r="28" spans="2:9" x14ac:dyDescent="0.3">
      <c r="B28" s="52" t="s">
        <v>299</v>
      </c>
      <c r="C28" s="50">
        <v>392</v>
      </c>
      <c r="D28" s="57"/>
    </row>
  </sheetData>
  <pageMargins left="0.511811024" right="0.511811024" top="0.78740157499999996" bottom="0.78740157499999996" header="0.31496062000000002" footer="0.31496062000000002"/>
  <pageSetup orientation="portrait"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8CA1-B90B-48B5-BA36-133FDA1154EC}">
  <sheetPr codeName="Planilha3"/>
  <dimension ref="B1:AB31"/>
  <sheetViews>
    <sheetView showGridLines="0" zoomScale="90" zoomScaleNormal="90" workbookViewId="0">
      <selection activeCell="B9" sqref="B9"/>
    </sheetView>
  </sheetViews>
  <sheetFormatPr defaultRowHeight="13" x14ac:dyDescent="0.3"/>
  <cols>
    <col min="1" max="1" width="3.5" style="1" customWidth="1"/>
    <col min="2" max="2" width="18.3984375" style="1" bestFit="1" customWidth="1"/>
    <col min="3" max="3" width="8.796875" style="3"/>
    <col min="4" max="4" width="12" style="1" bestFit="1" customWidth="1"/>
    <col min="5" max="6" width="8.796875" style="1" customWidth="1"/>
    <col min="7" max="8" width="8.796875" style="1"/>
    <col min="9" max="9" width="17.69921875" style="1" bestFit="1" customWidth="1"/>
    <col min="10" max="10" width="10.19921875" style="3" customWidth="1"/>
    <col min="11" max="12" width="9" style="3" customWidth="1"/>
    <col min="13" max="13" width="10.59765625" style="3" customWidth="1"/>
    <col min="14" max="14" width="7.69921875" style="3" customWidth="1"/>
    <col min="15" max="15" width="18.69921875" style="3" customWidth="1"/>
    <col min="16" max="16" width="9.296875" style="3" customWidth="1"/>
    <col min="17" max="17" width="10.3984375" style="3" customWidth="1"/>
    <col min="18" max="18" width="12.09765625" style="3" bestFit="1" customWidth="1"/>
    <col min="19" max="19" width="11.796875" style="3" bestFit="1" customWidth="1"/>
    <col min="20" max="20" width="12" style="3" bestFit="1" customWidth="1"/>
    <col min="21" max="28" width="9" style="3" customWidth="1"/>
    <col min="29" max="16384" width="8.796875" style="1"/>
  </cols>
  <sheetData>
    <row r="1" spans="2:28" ht="18" customHeight="1" x14ac:dyDescent="0.3"/>
    <row r="2" spans="2:28" ht="18" customHeight="1" x14ac:dyDescent="0.3">
      <c r="B2" s="13" t="s">
        <v>276</v>
      </c>
      <c r="D2" s="60" t="s">
        <v>258</v>
      </c>
      <c r="E2" s="60"/>
      <c r="F2" s="60"/>
      <c r="G2" s="60"/>
      <c r="I2" s="60" t="s">
        <v>257</v>
      </c>
      <c r="J2" s="60"/>
      <c r="K2" s="60"/>
      <c r="L2" s="60"/>
      <c r="M2" s="8"/>
      <c r="N2" s="61" t="s">
        <v>261</v>
      </c>
      <c r="O2" s="61"/>
      <c r="P2" s="61"/>
      <c r="Q2" s="61"/>
      <c r="R2" s="61"/>
      <c r="S2" s="61"/>
      <c r="T2" s="61"/>
      <c r="U2" s="61"/>
      <c r="V2" s="61"/>
      <c r="W2" s="8"/>
      <c r="X2" s="8"/>
      <c r="Y2" s="8"/>
      <c r="Z2" s="8"/>
      <c r="AA2" s="8"/>
      <c r="AB2" s="8"/>
    </row>
    <row r="3" spans="2:28" ht="20" customHeight="1" x14ac:dyDescent="0.3">
      <c r="B3" s="7">
        <v>52033</v>
      </c>
      <c r="D3" s="11" t="s">
        <v>262</v>
      </c>
      <c r="E3" s="11" t="s">
        <v>263</v>
      </c>
      <c r="F3" s="11" t="s">
        <v>310</v>
      </c>
      <c r="G3" s="11" t="s">
        <v>280</v>
      </c>
      <c r="H3" s="3"/>
      <c r="I3" s="11" t="s">
        <v>262</v>
      </c>
      <c r="J3" s="11" t="s">
        <v>263</v>
      </c>
      <c r="K3" s="11" t="s">
        <v>310</v>
      </c>
      <c r="L3" s="11" t="s">
        <v>280</v>
      </c>
      <c r="M3" s="2"/>
      <c r="N3" s="46" t="s">
        <v>308</v>
      </c>
      <c r="O3" s="46" t="s">
        <v>264</v>
      </c>
      <c r="P3" s="46" t="s">
        <v>276</v>
      </c>
      <c r="Q3" s="46" t="s">
        <v>300</v>
      </c>
      <c r="R3" s="59" t="s">
        <v>308</v>
      </c>
      <c r="S3" s="59"/>
      <c r="T3" s="48" t="s">
        <v>309</v>
      </c>
      <c r="U3" s="36" t="s">
        <v>300</v>
      </c>
      <c r="V3" s="36" t="s">
        <v>305</v>
      </c>
      <c r="W3" s="2"/>
      <c r="X3" s="2"/>
      <c r="Y3" s="2"/>
      <c r="Z3" s="2"/>
      <c r="AA3" s="2"/>
      <c r="AB3" s="2"/>
    </row>
    <row r="4" spans="2:28" ht="19" customHeight="1" x14ac:dyDescent="0.3">
      <c r="D4" s="9" t="s">
        <v>253</v>
      </c>
      <c r="E4" s="10">
        <v>111</v>
      </c>
      <c r="F4" s="10">
        <f>E4</f>
        <v>111</v>
      </c>
      <c r="G4" s="14">
        <f>E4/$B$3</f>
        <v>2.1332615839947727E-3</v>
      </c>
      <c r="I4" s="33" t="s">
        <v>259</v>
      </c>
      <c r="J4" s="31">
        <v>1393</v>
      </c>
      <c r="K4" s="31">
        <f>J4</f>
        <v>1393</v>
      </c>
      <c r="L4" s="34">
        <f>J4/$B$3</f>
        <v>2.6771471950492957E-2</v>
      </c>
      <c r="M4" s="6"/>
      <c r="N4" s="47" t="s">
        <v>268</v>
      </c>
      <c r="O4" s="44" t="s">
        <v>304</v>
      </c>
      <c r="P4" s="44">
        <v>8864</v>
      </c>
      <c r="Q4" s="45">
        <v>0.16366134295036922</v>
      </c>
      <c r="R4" s="37" t="s">
        <v>301</v>
      </c>
      <c r="S4" s="38" t="s">
        <v>268</v>
      </c>
      <c r="T4" s="39">
        <f>SUMIF($N$4:$N$11,S4,$P$4:$P$11)</f>
        <v>11855</v>
      </c>
      <c r="U4" s="40">
        <f>T4/$B$3</f>
        <v>0.22783618088520746</v>
      </c>
      <c r="V4" s="40">
        <f>1-U4</f>
        <v>0.77216381911479259</v>
      </c>
      <c r="W4" s="6"/>
      <c r="X4" s="6"/>
      <c r="Y4" s="6"/>
      <c r="Z4" s="6"/>
      <c r="AA4" s="6"/>
      <c r="AB4" s="6"/>
    </row>
    <row r="5" spans="2:28" ht="19" customHeight="1" x14ac:dyDescent="0.3">
      <c r="B5" s="13" t="s">
        <v>277</v>
      </c>
      <c r="D5" s="9" t="s">
        <v>256</v>
      </c>
      <c r="E5" s="10">
        <v>103</v>
      </c>
      <c r="F5" s="10">
        <f>F4</f>
        <v>111</v>
      </c>
      <c r="G5" s="14">
        <f t="shared" ref="G5:G11" si="0">E5/$B$3</f>
        <v>1.9795130013645188E-3</v>
      </c>
      <c r="I5" s="9" t="s">
        <v>294</v>
      </c>
      <c r="J5" s="32">
        <v>1024</v>
      </c>
      <c r="K5" s="32">
        <f>K4</f>
        <v>1393</v>
      </c>
      <c r="L5" s="14">
        <f t="shared" ref="L5:L11" si="1">J5/$B$3</f>
        <v>1.9679818576672496E-2</v>
      </c>
      <c r="M5" s="6"/>
      <c r="N5" s="47" t="s">
        <v>266</v>
      </c>
      <c r="O5" s="44" t="s">
        <v>265</v>
      </c>
      <c r="P5" s="44">
        <v>1185</v>
      </c>
      <c r="Q5" s="45">
        <v>2.2067662716812639E-2</v>
      </c>
      <c r="R5" s="37" t="s">
        <v>265</v>
      </c>
      <c r="S5" s="38" t="s">
        <v>266</v>
      </c>
      <c r="T5" s="39">
        <f t="shared" ref="T5:T7" si="2">SUMIF($N$4:$N$11,S5,$P$4:$P$11)</f>
        <v>2112</v>
      </c>
      <c r="U5" s="40">
        <f t="shared" ref="U5:U7" si="3">T5/$B$3</f>
        <v>4.058962581438702E-2</v>
      </c>
      <c r="V5" s="40">
        <f t="shared" ref="V5:V7" si="4">1-U5</f>
        <v>0.95941037418561304</v>
      </c>
      <c r="W5" s="6"/>
      <c r="X5" s="6"/>
      <c r="Y5" s="6"/>
      <c r="Z5" s="6"/>
      <c r="AA5" s="6"/>
      <c r="AB5" s="6"/>
    </row>
    <row r="6" spans="2:28" ht="19" customHeight="1" x14ac:dyDescent="0.3">
      <c r="B6" s="7">
        <v>410</v>
      </c>
      <c r="C6" s="5"/>
      <c r="D6" s="9" t="s">
        <v>255</v>
      </c>
      <c r="E6" s="10">
        <v>94</v>
      </c>
      <c r="F6" s="10">
        <f t="shared" ref="F6:F11" si="5">F5</f>
        <v>111</v>
      </c>
      <c r="G6" s="14">
        <f t="shared" si="0"/>
        <v>1.8065458459054831E-3</v>
      </c>
      <c r="I6" s="9" t="s">
        <v>295</v>
      </c>
      <c r="J6" s="32">
        <v>972</v>
      </c>
      <c r="K6" s="32">
        <f t="shared" ref="K6:K11" si="6">K5</f>
        <v>1393</v>
      </c>
      <c r="L6" s="14">
        <f t="shared" si="1"/>
        <v>1.8680452789575846E-2</v>
      </c>
      <c r="M6" s="6"/>
      <c r="N6" s="47" t="s">
        <v>268</v>
      </c>
      <c r="O6" s="44" t="s">
        <v>267</v>
      </c>
      <c r="P6" s="44">
        <v>1106</v>
      </c>
      <c r="Q6" s="45">
        <v>2.1595397561394471E-2</v>
      </c>
      <c r="R6" s="37" t="s">
        <v>302</v>
      </c>
      <c r="S6" s="38" t="s">
        <v>272</v>
      </c>
      <c r="T6" s="39">
        <f t="shared" si="2"/>
        <v>946</v>
      </c>
      <c r="U6" s="40">
        <f t="shared" si="3"/>
        <v>1.8180769896027522E-2</v>
      </c>
      <c r="V6" s="40">
        <f t="shared" si="4"/>
        <v>0.98181923010397243</v>
      </c>
      <c r="W6" s="6"/>
      <c r="X6" s="6"/>
      <c r="Y6" s="6"/>
      <c r="Z6" s="6"/>
      <c r="AA6" s="6"/>
      <c r="AB6" s="6"/>
    </row>
    <row r="7" spans="2:28" ht="19" customHeight="1" x14ac:dyDescent="0.3">
      <c r="B7" s="5"/>
      <c r="C7" s="5"/>
      <c r="D7" s="9" t="s">
        <v>281</v>
      </c>
      <c r="E7" s="10">
        <v>81</v>
      </c>
      <c r="F7" s="10">
        <f t="shared" si="5"/>
        <v>111</v>
      </c>
      <c r="G7" s="14">
        <f t="shared" si="0"/>
        <v>1.5567043991313206E-3</v>
      </c>
      <c r="I7" s="9" t="s">
        <v>298</v>
      </c>
      <c r="J7" s="32">
        <v>933</v>
      </c>
      <c r="K7" s="32">
        <f t="shared" si="6"/>
        <v>1393</v>
      </c>
      <c r="L7" s="14">
        <f t="shared" si="1"/>
        <v>1.7930928449253359E-2</v>
      </c>
      <c r="M7" s="6"/>
      <c r="N7" s="47" t="s">
        <v>268</v>
      </c>
      <c r="O7" s="44" t="s">
        <v>270</v>
      </c>
      <c r="P7" s="44">
        <v>1090</v>
      </c>
      <c r="Q7" s="45">
        <v>1.8547140649149921E-2</v>
      </c>
      <c r="R7" s="37" t="s">
        <v>303</v>
      </c>
      <c r="S7" s="38" t="s">
        <v>275</v>
      </c>
      <c r="T7" s="39">
        <f t="shared" si="2"/>
        <v>871</v>
      </c>
      <c r="U7" s="40">
        <f t="shared" si="3"/>
        <v>1.6739376933868892E-2</v>
      </c>
      <c r="V7" s="40">
        <f t="shared" si="4"/>
        <v>0.98326062306613116</v>
      </c>
      <c r="W7" s="6"/>
      <c r="X7" s="6"/>
      <c r="Y7" s="6"/>
      <c r="Z7" s="6"/>
      <c r="AA7" s="6"/>
      <c r="AB7" s="6"/>
    </row>
    <row r="8" spans="2:28" s="3" customFormat="1" ht="19" customHeight="1" x14ac:dyDescent="0.3">
      <c r="B8" s="13" t="s">
        <v>278</v>
      </c>
      <c r="C8" s="5"/>
      <c r="D8" s="9" t="s">
        <v>397</v>
      </c>
      <c r="E8" s="10">
        <v>78</v>
      </c>
      <c r="F8" s="10">
        <f t="shared" si="5"/>
        <v>111</v>
      </c>
      <c r="G8" s="14">
        <f t="shared" si="0"/>
        <v>1.4990486806449753E-3</v>
      </c>
      <c r="H8" s="1"/>
      <c r="I8" s="9" t="s">
        <v>296</v>
      </c>
      <c r="J8" s="32">
        <v>827</v>
      </c>
      <c r="K8" s="32">
        <f t="shared" si="6"/>
        <v>1393</v>
      </c>
      <c r="L8" s="14">
        <f t="shared" si="1"/>
        <v>1.5893759729402494E-2</v>
      </c>
      <c r="M8" s="6"/>
      <c r="N8" s="47" t="s">
        <v>272</v>
      </c>
      <c r="O8" s="44" t="s">
        <v>271</v>
      </c>
      <c r="P8" s="44">
        <v>946</v>
      </c>
      <c r="Q8" s="45">
        <v>1.8439807659282156E-2</v>
      </c>
      <c r="R8" s="41" t="s">
        <v>306</v>
      </c>
      <c r="S8" s="38" t="s">
        <v>307</v>
      </c>
      <c r="T8" s="39"/>
      <c r="U8" s="41"/>
      <c r="V8" s="41"/>
      <c r="W8" s="6"/>
      <c r="X8" s="6"/>
      <c r="Y8" s="6"/>
      <c r="Z8" s="6"/>
      <c r="AA8" s="6"/>
      <c r="AB8" s="6"/>
    </row>
    <row r="9" spans="2:28" ht="19" customHeight="1" x14ac:dyDescent="0.3">
      <c r="B9" s="7">
        <f>GETPIVOTDATA("Nome",tabDin!$B$2)</f>
        <v>441</v>
      </c>
      <c r="C9" s="5"/>
      <c r="D9" s="9" t="s">
        <v>398</v>
      </c>
      <c r="E9" s="10">
        <v>71</v>
      </c>
      <c r="F9" s="10">
        <f t="shared" si="5"/>
        <v>111</v>
      </c>
      <c r="G9" s="14">
        <f t="shared" si="0"/>
        <v>1.3645186708435033E-3</v>
      </c>
      <c r="I9" s="9" t="s">
        <v>297</v>
      </c>
      <c r="J9" s="32">
        <v>732</v>
      </c>
      <c r="K9" s="32">
        <f t="shared" si="6"/>
        <v>1393</v>
      </c>
      <c r="L9" s="14">
        <f t="shared" si="1"/>
        <v>1.4067995310668231E-2</v>
      </c>
      <c r="M9" s="6"/>
      <c r="N9" s="47" t="s">
        <v>266</v>
      </c>
      <c r="O9" s="44" t="s">
        <v>269</v>
      </c>
      <c r="P9" s="44">
        <v>927</v>
      </c>
      <c r="Q9" s="45">
        <v>1.7967542503863988E-2</v>
      </c>
      <c r="R9" s="41"/>
      <c r="S9" s="38"/>
      <c r="T9" s="39"/>
      <c r="U9" s="41"/>
      <c r="V9" s="41"/>
      <c r="W9" s="6"/>
      <c r="X9" s="6"/>
      <c r="Y9" s="6"/>
      <c r="Z9" s="6"/>
      <c r="AA9" s="6"/>
      <c r="AB9" s="6"/>
    </row>
    <row r="10" spans="2:28" ht="19" customHeight="1" x14ac:dyDescent="0.3">
      <c r="B10" s="5"/>
      <c r="C10" s="5"/>
      <c r="D10" s="9" t="s">
        <v>254</v>
      </c>
      <c r="E10" s="10">
        <v>70</v>
      </c>
      <c r="F10" s="10">
        <f t="shared" si="5"/>
        <v>111</v>
      </c>
      <c r="G10" s="14">
        <f t="shared" si="0"/>
        <v>1.3453000980147214E-3</v>
      </c>
      <c r="I10" s="9" t="s">
        <v>260</v>
      </c>
      <c r="J10" s="32">
        <v>713</v>
      </c>
      <c r="K10" s="32">
        <f t="shared" si="6"/>
        <v>1393</v>
      </c>
      <c r="L10" s="14">
        <f t="shared" si="1"/>
        <v>1.3702842426921377E-2</v>
      </c>
      <c r="M10" s="6"/>
      <c r="N10" s="47" t="s">
        <v>275</v>
      </c>
      <c r="O10" s="44" t="s">
        <v>274</v>
      </c>
      <c r="P10" s="44">
        <v>871</v>
      </c>
      <c r="Q10" s="45">
        <v>1.5413017345011163E-2</v>
      </c>
      <c r="R10" s="41"/>
      <c r="S10" s="38"/>
      <c r="T10" s="39"/>
      <c r="U10" s="41"/>
      <c r="V10" s="41"/>
      <c r="W10" s="6"/>
      <c r="X10" s="6"/>
      <c r="Y10" s="6"/>
      <c r="Z10" s="6"/>
      <c r="AA10" s="6"/>
      <c r="AB10" s="6"/>
    </row>
    <row r="11" spans="2:28" ht="19" customHeight="1" x14ac:dyDescent="0.3">
      <c r="B11" s="13" t="s">
        <v>279</v>
      </c>
      <c r="C11" s="5"/>
      <c r="D11" s="9" t="s">
        <v>399</v>
      </c>
      <c r="E11" s="10">
        <v>65</v>
      </c>
      <c r="F11" s="10">
        <f t="shared" si="5"/>
        <v>111</v>
      </c>
      <c r="G11" s="14">
        <f t="shared" si="0"/>
        <v>1.2492072338708127E-3</v>
      </c>
      <c r="I11" s="9" t="s">
        <v>400</v>
      </c>
      <c r="J11" s="32">
        <v>637</v>
      </c>
      <c r="K11" s="32">
        <f t="shared" si="6"/>
        <v>1393</v>
      </c>
      <c r="L11" s="14">
        <f t="shared" si="1"/>
        <v>1.2242230891933966E-2</v>
      </c>
      <c r="M11" s="6"/>
      <c r="N11" s="47" t="s">
        <v>268</v>
      </c>
      <c r="O11" s="44" t="s">
        <v>273</v>
      </c>
      <c r="P11" s="44">
        <v>795</v>
      </c>
      <c r="Q11" s="45">
        <v>1.3438090331444273E-2</v>
      </c>
      <c r="R11" s="41"/>
      <c r="S11" s="38"/>
      <c r="T11" s="39"/>
      <c r="U11" s="41"/>
      <c r="V11" s="41"/>
      <c r="W11" s="6"/>
      <c r="X11" s="6"/>
      <c r="Y11" s="6"/>
      <c r="Z11" s="6"/>
      <c r="AA11" s="6"/>
      <c r="AB11" s="6"/>
    </row>
    <row r="12" spans="2:28" ht="19" customHeight="1" x14ac:dyDescent="0.3">
      <c r="B12" s="7">
        <v>5</v>
      </c>
      <c r="C12" s="5"/>
      <c r="D12" s="5"/>
      <c r="E12" s="4"/>
      <c r="F12" s="4"/>
      <c r="G12" s="4"/>
      <c r="I12" s="5"/>
      <c r="J12" s="4"/>
      <c r="K12" s="4"/>
      <c r="L12" s="4"/>
      <c r="M12" s="4"/>
      <c r="N12" s="4"/>
      <c r="O12"/>
      <c r="P12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2:28" x14ac:dyDescent="0.3">
      <c r="B13" s="5"/>
      <c r="C13" s="5"/>
      <c r="D13" s="5"/>
      <c r="E13" s="6"/>
      <c r="I13" s="5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2:28" x14ac:dyDescent="0.3">
      <c r="B14" s="12"/>
      <c r="C14" s="5"/>
      <c r="D14" s="5"/>
      <c r="E14" s="6"/>
      <c r="I14" s="5"/>
      <c r="K14" s="4"/>
      <c r="L14" s="4"/>
      <c r="M14" s="4"/>
      <c r="N14" s="4"/>
      <c r="O14"/>
      <c r="P14"/>
      <c r="Q1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2:28" x14ac:dyDescent="0.3">
      <c r="B15" s="5"/>
      <c r="C15" s="6"/>
      <c r="D15" s="5"/>
      <c r="E15" s="6"/>
      <c r="I15" s="5"/>
      <c r="K15" s="4"/>
      <c r="L15" s="4"/>
      <c r="M15" s="4"/>
      <c r="N15" s="4"/>
      <c r="O15"/>
      <c r="P15"/>
      <c r="Q15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2:28" x14ac:dyDescent="0.3">
      <c r="B16" s="5"/>
      <c r="C16" s="6"/>
      <c r="D16" s="5"/>
      <c r="E16" s="6"/>
      <c r="I16" s="5"/>
      <c r="J16" s="4"/>
      <c r="K16" s="4"/>
      <c r="L16" s="4"/>
      <c r="M16" s="4"/>
      <c r="N16" s="4"/>
      <c r="O16"/>
      <c r="P16"/>
      <c r="Q16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2:28" x14ac:dyDescent="0.3">
      <c r="B17" s="5"/>
      <c r="C17" s="6"/>
      <c r="D17" s="5"/>
      <c r="E17" s="4"/>
      <c r="I17" s="5"/>
      <c r="J17" s="4"/>
      <c r="K17" s="4"/>
      <c r="L17" s="4"/>
      <c r="M17" s="4"/>
      <c r="N17" s="4"/>
      <c r="O17"/>
      <c r="P17"/>
      <c r="Q17"/>
      <c r="R17" s="43" t="s">
        <v>311</v>
      </c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2:28" ht="15" customHeight="1" x14ac:dyDescent="0.3">
      <c r="O18"/>
      <c r="P18"/>
      <c r="Q18"/>
    </row>
    <row r="19" spans="2:28" ht="15" customHeight="1" x14ac:dyDescent="0.3">
      <c r="O19"/>
      <c r="P19"/>
      <c r="Q19"/>
    </row>
    <row r="20" spans="2:28" ht="15" customHeight="1" x14ac:dyDescent="0.3">
      <c r="O20"/>
      <c r="P20"/>
      <c r="Q20"/>
    </row>
    <row r="21" spans="2:28" ht="15" customHeight="1" x14ac:dyDescent="0.3">
      <c r="O21"/>
      <c r="P21"/>
      <c r="Q21"/>
    </row>
    <row r="22" spans="2:28" ht="15" customHeight="1" x14ac:dyDescent="0.3">
      <c r="O22"/>
      <c r="P22"/>
      <c r="Q22"/>
    </row>
    <row r="23" spans="2:28" ht="15" customHeight="1" x14ac:dyDescent="0.3">
      <c r="O23"/>
      <c r="P23"/>
      <c r="Q23"/>
    </row>
    <row r="24" spans="2:28" ht="15" customHeight="1" x14ac:dyDescent="0.3">
      <c r="O24"/>
      <c r="P24"/>
      <c r="Q24"/>
    </row>
    <row r="25" spans="2:28" ht="15" customHeight="1" x14ac:dyDescent="0.3">
      <c r="O25"/>
      <c r="P25"/>
      <c r="Q25"/>
    </row>
    <row r="26" spans="2:28" ht="15" customHeight="1" x14ac:dyDescent="0.3">
      <c r="O26"/>
      <c r="P26"/>
      <c r="Q26"/>
    </row>
    <row r="27" spans="2:28" x14ac:dyDescent="0.3">
      <c r="O27"/>
      <c r="P27"/>
      <c r="Q27"/>
    </row>
    <row r="28" spans="2:28" x14ac:dyDescent="0.3">
      <c r="O28"/>
      <c r="P28"/>
      <c r="Q28"/>
    </row>
    <row r="29" spans="2:28" x14ac:dyDescent="0.3">
      <c r="O29"/>
      <c r="P29"/>
      <c r="Q29"/>
    </row>
    <row r="30" spans="2:28" x14ac:dyDescent="0.3">
      <c r="O30"/>
      <c r="P30"/>
      <c r="Q30"/>
    </row>
    <row r="31" spans="2:28" x14ac:dyDescent="0.3">
      <c r="O31"/>
      <c r="P31"/>
      <c r="Q31"/>
    </row>
  </sheetData>
  <mergeCells count="4">
    <mergeCell ref="R3:S3"/>
    <mergeCell ref="D2:G2"/>
    <mergeCell ref="I2:L2"/>
    <mergeCell ref="N2:V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5AFBA-D2F7-4B20-B6C3-89BCBC645AE9}">
  <sheetPr codeName="Planilha4"/>
  <dimension ref="J14:Z22"/>
  <sheetViews>
    <sheetView showGridLines="0" tabSelected="1" zoomScale="80" zoomScaleNormal="80" workbookViewId="0">
      <selection activeCell="AC22" sqref="AC22"/>
    </sheetView>
  </sheetViews>
  <sheetFormatPr defaultRowHeight="13" x14ac:dyDescent="0.3"/>
  <cols>
    <col min="1" max="1" width="6" style="28" customWidth="1"/>
    <col min="2" max="16384" width="8.796875" style="28"/>
  </cols>
  <sheetData>
    <row r="14" spans="10:10" x14ac:dyDescent="0.3">
      <c r="J14" s="27"/>
    </row>
    <row r="15" spans="10:10" x14ac:dyDescent="0.3">
      <c r="J15" s="29"/>
    </row>
    <row r="22" spans="26:26" x14ac:dyDescent="0.3">
      <c r="Z22" s="42"/>
    </row>
  </sheetData>
  <pageMargins left="0.511811024" right="0.511811024" top="0.78740157499999996" bottom="0.78740157499999996" header="0.31496062000000002" footer="0.31496062000000002"/>
  <pageSetup orientation="portrait" r:id="rId1"/>
  <drawing r:id="rId2"/>
  <legacy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dadosBase</vt:lpstr>
      <vt:lpstr>tabDin</vt:lpstr>
      <vt:lpstr>linkedinAnalytics</vt:lpstr>
      <vt:lpstr>dash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Castanhagi</dc:creator>
  <cp:lastModifiedBy>Rafael Castanhagi</cp:lastModifiedBy>
  <dcterms:created xsi:type="dcterms:W3CDTF">2018-08-17T13:40:46Z</dcterms:created>
  <dcterms:modified xsi:type="dcterms:W3CDTF">2018-08-27T17:12:54Z</dcterms:modified>
</cp:coreProperties>
</file>