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codeName="EstaPastaDeTrabalho"/>
  <mc:AlternateContent xmlns:mc="http://schemas.openxmlformats.org/markup-compatibility/2006">
    <mc:Choice Requires="x15">
      <x15ac:absPath xmlns:x15ac="http://schemas.microsoft.com/office/spreadsheetml/2010/11/ac" url="D:\01. ZEPLANILHA\02. Zeplanilha 3.0\12. Downloads &amp; Artigos\03. Minhas planilhas\38. Planilha Comissão de Vendas\"/>
    </mc:Choice>
  </mc:AlternateContent>
  <xr:revisionPtr revIDLastSave="0" documentId="13_ncr:1_{1DF2CA53-5074-44F3-A0AA-810609597D85}" xr6:coauthVersionLast="47" xr6:coauthVersionMax="47" xr10:uidLastSave="{00000000-0000-0000-0000-000000000000}"/>
  <bookViews>
    <workbookView xWindow="-120" yWindow="-120" windowWidth="29040" windowHeight="15720" tabRatio="0" xr2:uid="{D88374F8-E22A-4721-879A-74C899989706}"/>
  </bookViews>
  <sheets>
    <sheet name="Tutorial" sheetId="14" r:id="rId1"/>
    <sheet name="AJUDA" sheetId="15" r:id="rId2"/>
    <sheet name="Vendedores" sheetId="10" r:id="rId3"/>
    <sheet name="Config" sheetId="13" state="hidden" r:id="rId4"/>
    <sheet name="Vendas" sheetId="12" r:id="rId5"/>
  </sheets>
  <externalReferences>
    <externalReference r:id="rId6"/>
  </externalReferences>
  <definedNames>
    <definedName name="cont">COUNT(dados)</definedName>
    <definedName name="dados">Vendas!$G:$G</definedName>
    <definedName name="data_1">Config!$C$5</definedName>
    <definedName name="data_2">Config!$D$5</definedName>
    <definedName name="periodos">Config!$A$8:$A$20</definedName>
    <definedName name="primeiro">INDEX([1]Logotipos!$C$2:$C$5,MATCH([1]Dados!$K$16,[1]Logotipos!$B$2:$B$5,0))</definedName>
    <definedName name="quarto">INDEX([1]Logotipos!$C$2:$C$5,MATCH([1]Dados!$K$19,[1]Logotipos!$B$2:$B$5,0))</definedName>
    <definedName name="segundo">INDEX([1]Logotipos!$C$2:$C$5,MATCH([1]Dados!$K$17,[1]Logotipos!$B$2:$B$5,0))</definedName>
    <definedName name="terceiro">INDEX([1]Logotipos!$C$2:$C$5,MATCH([1]Dados!$K$18,[1]Logotipos!$B$2:$B$5,0))</definedName>
    <definedName name="tipo">Config!$A$8:$A$16</definedName>
    <definedName name="vendedores">Vendedores!$C$7:$C$36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7" i="12" l="1" a="1"/>
  <c r="J7" i="12" s="1"/>
  <c r="J8" i="12" a="1"/>
  <c r="J8" i="12" s="1"/>
  <c r="J9" i="12" a="1"/>
  <c r="J9" i="12" s="1"/>
  <c r="J10" i="12" a="1"/>
  <c r="J10" i="12" s="1"/>
  <c r="J11" i="12" a="1"/>
  <c r="J11" i="12" s="1"/>
  <c r="J12" i="12" a="1"/>
  <c r="J12" i="12" s="1"/>
  <c r="J13" i="12" a="1"/>
  <c r="J13" i="12" s="1"/>
  <c r="J14" i="12" a="1"/>
  <c r="J14" i="12" s="1"/>
  <c r="J15" i="12" a="1"/>
  <c r="J15" i="12" s="1"/>
  <c r="J6" i="12" a="1"/>
  <c r="J6" i="12" s="1"/>
  <c r="H8" i="10" a="1"/>
  <c r="H8" i="10" s="1"/>
  <c r="G8" i="10" s="1" a="1"/>
  <c r="G8" i="10" s="1"/>
  <c r="H9" i="10" a="1"/>
  <c r="H9" i="10" s="1"/>
  <c r="G9" i="10" s="1" a="1"/>
  <c r="G9" i="10" s="1"/>
  <c r="H10" i="10" a="1"/>
  <c r="H10" i="10" s="1"/>
  <c r="G10" i="10" s="1" a="1"/>
  <c r="G10" i="10" s="1"/>
  <c r="H11" i="10" a="1"/>
  <c r="H11" i="10" s="1"/>
  <c r="G11" i="10" s="1" a="1"/>
  <c r="G11" i="10" s="1"/>
  <c r="H12" i="10" a="1"/>
  <c r="H12" i="10" s="1"/>
  <c r="G12" i="10" s="1" a="1"/>
  <c r="G12" i="10" s="1"/>
  <c r="H13" i="10" a="1"/>
  <c r="H13" i="10" s="1"/>
  <c r="G13" i="10" s="1" a="1"/>
  <c r="G13" i="10" s="1"/>
  <c r="H14" i="10" a="1"/>
  <c r="H14" i="10" s="1"/>
  <c r="G14" i="10" s="1" a="1"/>
  <c r="G14" i="10" s="1"/>
  <c r="H15" i="10" a="1"/>
  <c r="H15" i="10" s="1"/>
  <c r="G15" i="10" s="1" a="1"/>
  <c r="G15" i="10" s="1"/>
  <c r="H16" i="10" a="1"/>
  <c r="H16" i="10" s="1"/>
  <c r="G16" i="10" s="1" a="1"/>
  <c r="G16" i="10" s="1"/>
  <c r="H17" i="10" a="1"/>
  <c r="H17" i="10" s="1"/>
  <c r="G17" i="10" s="1" a="1"/>
  <c r="G17" i="10" s="1"/>
  <c r="H18" i="10" a="1"/>
  <c r="H18" i="10" s="1"/>
  <c r="G18" i="10" s="1" a="1"/>
  <c r="G18" i="10" s="1"/>
  <c r="H19" i="10" a="1"/>
  <c r="H19" i="10" s="1"/>
  <c r="G19" i="10" s="1" a="1"/>
  <c r="G19" i="10" s="1"/>
  <c r="H20" i="10" a="1"/>
  <c r="H20" i="10" s="1"/>
  <c r="G20" i="10" s="1" a="1"/>
  <c r="G20" i="10" s="1"/>
  <c r="H21" i="10" a="1"/>
  <c r="H21" i="10" s="1"/>
  <c r="G21" i="10" s="1" a="1"/>
  <c r="G21" i="10" s="1"/>
  <c r="H22" i="10" a="1"/>
  <c r="H22" i="10" s="1"/>
  <c r="G22" i="10" s="1" a="1"/>
  <c r="G22" i="10" s="1"/>
  <c r="H23" i="10" a="1"/>
  <c r="H23" i="10" s="1"/>
  <c r="G23" i="10" s="1" a="1"/>
  <c r="G23" i="10" s="1"/>
  <c r="H24" i="10" a="1"/>
  <c r="H24" i="10" s="1"/>
  <c r="G24" i="10" s="1" a="1"/>
  <c r="G24" i="10" s="1"/>
  <c r="H25" i="10" a="1"/>
  <c r="H25" i="10" s="1"/>
  <c r="G25" i="10" s="1" a="1"/>
  <c r="G25" i="10" s="1"/>
  <c r="H26" i="10" a="1"/>
  <c r="H26" i="10" s="1"/>
  <c r="G26" i="10" s="1" a="1"/>
  <c r="G26" i="10" s="1"/>
  <c r="H27" i="10" a="1"/>
  <c r="H27" i="10" s="1"/>
  <c r="G27" i="10" s="1" a="1"/>
  <c r="G27" i="10" s="1"/>
  <c r="H28" i="10" a="1"/>
  <c r="H28" i="10" s="1"/>
  <c r="G28" i="10" s="1" a="1"/>
  <c r="G28" i="10" s="1"/>
  <c r="H29" i="10" a="1"/>
  <c r="H29" i="10" s="1"/>
  <c r="G29" i="10" s="1" a="1"/>
  <c r="G29" i="10" s="1"/>
  <c r="H30" i="10" a="1"/>
  <c r="H30" i="10" s="1"/>
  <c r="G30" i="10" s="1" a="1"/>
  <c r="G30" i="10" s="1"/>
  <c r="H31" i="10" a="1"/>
  <c r="H31" i="10" s="1"/>
  <c r="G31" i="10" s="1" a="1"/>
  <c r="G31" i="10" s="1"/>
  <c r="H32" i="10" a="1"/>
  <c r="H32" i="10" s="1"/>
  <c r="G32" i="10" s="1" a="1"/>
  <c r="G32" i="10" s="1"/>
  <c r="H33" i="10" a="1"/>
  <c r="H33" i="10" s="1"/>
  <c r="G33" i="10" s="1" a="1"/>
  <c r="G33" i="10" s="1"/>
  <c r="H34" i="10" a="1"/>
  <c r="H34" i="10" s="1"/>
  <c r="G34" i="10" s="1" a="1"/>
  <c r="G34" i="10" s="1"/>
  <c r="H35" i="10" a="1"/>
  <c r="H35" i="10" s="1"/>
  <c r="G35" i="10" s="1" a="1"/>
  <c r="G35" i="10" s="1"/>
  <c r="H36" i="10" a="1"/>
  <c r="H36" i="10" s="1"/>
  <c r="G36" i="10" s="1" a="1"/>
  <c r="G36" i="10" s="1"/>
  <c r="H7" i="10" l="1" a="1"/>
  <c r="H7" i="10" s="1"/>
  <c r="F8" i="10" a="1"/>
  <c r="F8" i="10" s="1"/>
  <c r="F9" i="10" a="1"/>
  <c r="F9" i="10" s="1"/>
  <c r="F10" i="10" a="1"/>
  <c r="F10" i="10" s="1"/>
  <c r="F11" i="10" a="1"/>
  <c r="F11" i="10" s="1"/>
  <c r="F12" i="10" a="1"/>
  <c r="F12" i="10" s="1"/>
  <c r="F13" i="10" a="1"/>
  <c r="F13" i="10" s="1"/>
  <c r="F14" i="10" a="1"/>
  <c r="F14" i="10" s="1"/>
  <c r="F15" i="10" a="1"/>
  <c r="F15" i="10" s="1"/>
  <c r="F16" i="10" a="1"/>
  <c r="F16" i="10" s="1"/>
  <c r="F17" i="10" a="1"/>
  <c r="F17" i="10" s="1"/>
  <c r="F18" i="10" a="1"/>
  <c r="F18" i="10" s="1"/>
  <c r="F19" i="10" a="1"/>
  <c r="F19" i="10" s="1"/>
  <c r="F20" i="10" a="1"/>
  <c r="F20" i="10" s="1"/>
  <c r="F21" i="10" a="1"/>
  <c r="F21" i="10" s="1"/>
  <c r="F22" i="10" a="1"/>
  <c r="F22" i="10" s="1"/>
  <c r="F23" i="10" a="1"/>
  <c r="F23" i="10" s="1"/>
  <c r="F24" i="10" a="1"/>
  <c r="F24" i="10" s="1"/>
  <c r="F25" i="10" a="1"/>
  <c r="F25" i="10" s="1"/>
  <c r="F26" i="10" a="1"/>
  <c r="F26" i="10" s="1"/>
  <c r="F27" i="10" a="1"/>
  <c r="F27" i="10" s="1"/>
  <c r="F28" i="10" a="1"/>
  <c r="F28" i="10" s="1"/>
  <c r="F29" i="10" a="1"/>
  <c r="F29" i="10" s="1"/>
  <c r="F30" i="10" a="1"/>
  <c r="F30" i="10" s="1"/>
  <c r="F31" i="10" a="1"/>
  <c r="F31" i="10" s="1"/>
  <c r="F32" i="10" a="1"/>
  <c r="F32" i="10" s="1"/>
  <c r="F33" i="10" a="1"/>
  <c r="F33" i="10" s="1"/>
  <c r="F34" i="10" a="1"/>
  <c r="F34" i="10" s="1"/>
  <c r="F35" i="10" a="1"/>
  <c r="F35" i="10" s="1"/>
  <c r="F36" i="10" a="1"/>
  <c r="F36" i="10" s="1"/>
  <c r="F7" i="10" a="1"/>
  <c r="F7" i="10" s="1"/>
  <c r="P8" i="10" l="1"/>
  <c r="P9" i="10"/>
  <c r="P10" i="10"/>
  <c r="P11" i="10"/>
  <c r="P12" i="10"/>
  <c r="P13" i="10"/>
  <c r="P14" i="10"/>
  <c r="P15" i="10"/>
  <c r="P16" i="10"/>
  <c r="P17" i="10"/>
  <c r="P18" i="10"/>
  <c r="P19" i="10"/>
  <c r="P20" i="10"/>
  <c r="P21" i="10"/>
  <c r="P22" i="10"/>
  <c r="P23" i="10"/>
  <c r="P24" i="10"/>
  <c r="P25" i="10"/>
  <c r="P26" i="10"/>
  <c r="P27" i="10"/>
  <c r="P28" i="10"/>
  <c r="P29" i="10"/>
  <c r="P30" i="10"/>
  <c r="P31" i="10"/>
  <c r="P32" i="10"/>
  <c r="P33" i="10"/>
  <c r="P34" i="10"/>
  <c r="P35" i="10"/>
  <c r="P36" i="10"/>
  <c r="B5" i="13"/>
  <c r="B2" i="13"/>
  <c r="C8" i="13" s="1"/>
  <c r="P7" i="10"/>
  <c r="U11" i="12" a="1"/>
  <c r="U11" i="12" s="1"/>
  <c r="U12" i="12" a="1"/>
  <c r="U12" i="12" s="1"/>
  <c r="Y35" i="12" a="1"/>
  <c r="Y35" i="12" s="1"/>
  <c r="X35" i="12" a="1"/>
  <c r="X35" i="12" s="1"/>
  <c r="W35" i="12" a="1"/>
  <c r="W35" i="12" s="1"/>
  <c r="V35" i="12" a="1"/>
  <c r="V35" i="12" s="1"/>
  <c r="U35" i="12" a="1"/>
  <c r="U35" i="12" s="1"/>
  <c r="T35" i="12" a="1"/>
  <c r="T35" i="12" s="1"/>
  <c r="S35" i="12" a="1"/>
  <c r="S35" i="12" s="1"/>
  <c r="R35" i="12" a="1"/>
  <c r="R35" i="12" s="1"/>
  <c r="Q35" i="12" a="1"/>
  <c r="Q35" i="12" s="1"/>
  <c r="Y34" i="12" a="1"/>
  <c r="Y34" i="12" s="1"/>
  <c r="X34" i="12" a="1"/>
  <c r="X34" i="12" s="1"/>
  <c r="W34" i="12" a="1"/>
  <c r="W34" i="12" s="1"/>
  <c r="V34" i="12" a="1"/>
  <c r="V34" i="12" s="1"/>
  <c r="U34" i="12" a="1"/>
  <c r="U34" i="12" s="1"/>
  <c r="T34" i="12" a="1"/>
  <c r="T34" i="12" s="1"/>
  <c r="S34" i="12" a="1"/>
  <c r="S34" i="12" s="1"/>
  <c r="R34" i="12" a="1"/>
  <c r="R34" i="12" s="1"/>
  <c r="Q34" i="12" a="1"/>
  <c r="Q34" i="12" s="1"/>
  <c r="Y33" i="12" a="1"/>
  <c r="Y33" i="12" s="1"/>
  <c r="X33" i="12" a="1"/>
  <c r="X33" i="12" s="1"/>
  <c r="W33" i="12" a="1"/>
  <c r="W33" i="12" s="1"/>
  <c r="V33" i="12" a="1"/>
  <c r="V33" i="12" s="1"/>
  <c r="U33" i="12" a="1"/>
  <c r="U33" i="12" s="1"/>
  <c r="T33" i="12" a="1"/>
  <c r="T33" i="12" s="1"/>
  <c r="S33" i="12" a="1"/>
  <c r="S33" i="12" s="1"/>
  <c r="R33" i="12" a="1"/>
  <c r="R33" i="12" s="1"/>
  <c r="Q33" i="12" a="1"/>
  <c r="Q33" i="12" s="1"/>
  <c r="Y32" i="12" a="1"/>
  <c r="Y32" i="12" s="1"/>
  <c r="X32" i="12" a="1"/>
  <c r="X32" i="12" s="1"/>
  <c r="W32" i="12" a="1"/>
  <c r="W32" i="12" s="1"/>
  <c r="V32" i="12" a="1"/>
  <c r="V32" i="12" s="1"/>
  <c r="U32" i="12" a="1"/>
  <c r="U32" i="12" s="1"/>
  <c r="T32" i="12" a="1"/>
  <c r="T32" i="12" s="1"/>
  <c r="S32" i="12" a="1"/>
  <c r="S32" i="12" s="1"/>
  <c r="R32" i="12" a="1"/>
  <c r="R32" i="12" s="1"/>
  <c r="Q32" i="12" a="1"/>
  <c r="Q32" i="12" s="1"/>
  <c r="Y31" i="12" a="1"/>
  <c r="Y31" i="12" s="1"/>
  <c r="X31" i="12" a="1"/>
  <c r="X31" i="12" s="1"/>
  <c r="W31" i="12" a="1"/>
  <c r="W31" i="12" s="1"/>
  <c r="V31" i="12" a="1"/>
  <c r="V31" i="12" s="1"/>
  <c r="U31" i="12" a="1"/>
  <c r="U31" i="12" s="1"/>
  <c r="T31" i="12" a="1"/>
  <c r="T31" i="12" s="1"/>
  <c r="S31" i="12" a="1"/>
  <c r="S31" i="12" s="1"/>
  <c r="R31" i="12" a="1"/>
  <c r="R31" i="12" s="1"/>
  <c r="Q31" i="12" a="1"/>
  <c r="Q31" i="12" s="1"/>
  <c r="Y30" i="12" a="1"/>
  <c r="Y30" i="12" s="1"/>
  <c r="X30" i="12" a="1"/>
  <c r="X30" i="12" s="1"/>
  <c r="W30" i="12" a="1"/>
  <c r="W30" i="12" s="1"/>
  <c r="V30" i="12" a="1"/>
  <c r="V30" i="12" s="1"/>
  <c r="U30" i="12" a="1"/>
  <c r="U30" i="12" s="1"/>
  <c r="T30" i="12" a="1"/>
  <c r="T30" i="12" s="1"/>
  <c r="S30" i="12" a="1"/>
  <c r="S30" i="12" s="1"/>
  <c r="R30" i="12" a="1"/>
  <c r="R30" i="12" s="1"/>
  <c r="Q30" i="12" a="1"/>
  <c r="Q30" i="12" s="1"/>
  <c r="Y29" i="12" a="1"/>
  <c r="Y29" i="12" s="1"/>
  <c r="X29" i="12" a="1"/>
  <c r="X29" i="12" s="1"/>
  <c r="W29" i="12" a="1"/>
  <c r="W29" i="12" s="1"/>
  <c r="V29" i="12" a="1"/>
  <c r="V29" i="12" s="1"/>
  <c r="U29" i="12" a="1"/>
  <c r="U29" i="12" s="1"/>
  <c r="T29" i="12" a="1"/>
  <c r="T29" i="12" s="1"/>
  <c r="S29" i="12" a="1"/>
  <c r="S29" i="12" s="1"/>
  <c r="R29" i="12" a="1"/>
  <c r="R29" i="12" s="1"/>
  <c r="Q29" i="12" a="1"/>
  <c r="Q29" i="12" s="1"/>
  <c r="Y28" i="12" a="1"/>
  <c r="Y28" i="12" s="1"/>
  <c r="X28" i="12" a="1"/>
  <c r="X28" i="12" s="1"/>
  <c r="W28" i="12" a="1"/>
  <c r="W28" i="12" s="1"/>
  <c r="V28" i="12" a="1"/>
  <c r="V28" i="12" s="1"/>
  <c r="U28" i="12" a="1"/>
  <c r="U28" i="12" s="1"/>
  <c r="T28" i="12" a="1"/>
  <c r="T28" i="12" s="1"/>
  <c r="S28" i="12" a="1"/>
  <c r="S28" i="12" s="1"/>
  <c r="R28" i="12" a="1"/>
  <c r="R28" i="12" s="1"/>
  <c r="Q28" i="12" a="1"/>
  <c r="Q28" i="12" s="1"/>
  <c r="Y27" i="12" a="1"/>
  <c r="Y27" i="12" s="1"/>
  <c r="X27" i="12" a="1"/>
  <c r="X27" i="12" s="1"/>
  <c r="W27" i="12" a="1"/>
  <c r="W27" i="12" s="1"/>
  <c r="V27" i="12" a="1"/>
  <c r="V27" i="12" s="1"/>
  <c r="U27" i="12" a="1"/>
  <c r="U27" i="12" s="1"/>
  <c r="T27" i="12" a="1"/>
  <c r="T27" i="12" s="1"/>
  <c r="S27" i="12" a="1"/>
  <c r="S27" i="12" s="1"/>
  <c r="R27" i="12" a="1"/>
  <c r="R27" i="12" s="1"/>
  <c r="Q27" i="12" a="1"/>
  <c r="Q27" i="12" s="1"/>
  <c r="Y26" i="12" a="1"/>
  <c r="Y26" i="12" s="1"/>
  <c r="X26" i="12" a="1"/>
  <c r="X26" i="12" s="1"/>
  <c r="W26" i="12" a="1"/>
  <c r="W26" i="12" s="1"/>
  <c r="V26" i="12" a="1"/>
  <c r="V26" i="12" s="1"/>
  <c r="U26" i="12" a="1"/>
  <c r="U26" i="12" s="1"/>
  <c r="T26" i="12" a="1"/>
  <c r="T26" i="12" s="1"/>
  <c r="S26" i="12" a="1"/>
  <c r="S26" i="12" s="1"/>
  <c r="R26" i="12" a="1"/>
  <c r="R26" i="12" s="1"/>
  <c r="Q26" i="12" a="1"/>
  <c r="Q26" i="12" s="1"/>
  <c r="Y25" i="12" a="1"/>
  <c r="Y25" i="12" s="1"/>
  <c r="X25" i="12" a="1"/>
  <c r="X25" i="12" s="1"/>
  <c r="W25" i="12" a="1"/>
  <c r="W25" i="12" s="1"/>
  <c r="V25" i="12" a="1"/>
  <c r="V25" i="12" s="1"/>
  <c r="U25" i="12" a="1"/>
  <c r="U25" i="12" s="1"/>
  <c r="T25" i="12" a="1"/>
  <c r="T25" i="12" s="1"/>
  <c r="S25" i="12" a="1"/>
  <c r="S25" i="12" s="1"/>
  <c r="R25" i="12" a="1"/>
  <c r="R25" i="12" s="1"/>
  <c r="Q25" i="12" a="1"/>
  <c r="Q25" i="12" s="1"/>
  <c r="Y24" i="12" a="1"/>
  <c r="Y24" i="12" s="1"/>
  <c r="X24" i="12" a="1"/>
  <c r="X24" i="12" s="1"/>
  <c r="W24" i="12" a="1"/>
  <c r="W24" i="12" s="1"/>
  <c r="V24" i="12" a="1"/>
  <c r="V24" i="12" s="1"/>
  <c r="U24" i="12" a="1"/>
  <c r="U24" i="12" s="1"/>
  <c r="T24" i="12" a="1"/>
  <c r="T24" i="12" s="1"/>
  <c r="S24" i="12" a="1"/>
  <c r="S24" i="12" s="1"/>
  <c r="R24" i="12" a="1"/>
  <c r="R24" i="12" s="1"/>
  <c r="Q24" i="12" a="1"/>
  <c r="Q24" i="12" s="1"/>
  <c r="Y23" i="12" a="1"/>
  <c r="Y23" i="12" s="1"/>
  <c r="X23" i="12" a="1"/>
  <c r="X23" i="12" s="1"/>
  <c r="W23" i="12" a="1"/>
  <c r="W23" i="12" s="1"/>
  <c r="V23" i="12" a="1"/>
  <c r="V23" i="12" s="1"/>
  <c r="U23" i="12" a="1"/>
  <c r="U23" i="12" s="1"/>
  <c r="T23" i="12" a="1"/>
  <c r="T23" i="12" s="1"/>
  <c r="S23" i="12" a="1"/>
  <c r="S23" i="12" s="1"/>
  <c r="R23" i="12" a="1"/>
  <c r="R23" i="12" s="1"/>
  <c r="Q23" i="12" a="1"/>
  <c r="Q23" i="12" s="1"/>
  <c r="Y22" i="12" a="1"/>
  <c r="Y22" i="12" s="1"/>
  <c r="X22" i="12" a="1"/>
  <c r="X22" i="12" s="1"/>
  <c r="W22" i="12" a="1"/>
  <c r="W22" i="12" s="1"/>
  <c r="V22" i="12" a="1"/>
  <c r="V22" i="12" s="1"/>
  <c r="U22" i="12" a="1"/>
  <c r="U22" i="12" s="1"/>
  <c r="T22" i="12" a="1"/>
  <c r="T22" i="12" s="1"/>
  <c r="S22" i="12" a="1"/>
  <c r="S22" i="12" s="1"/>
  <c r="R22" i="12" a="1"/>
  <c r="R22" i="12" s="1"/>
  <c r="Q22" i="12" a="1"/>
  <c r="Q22" i="12" s="1"/>
  <c r="Y21" i="12" a="1"/>
  <c r="Y21" i="12" s="1"/>
  <c r="X21" i="12" a="1"/>
  <c r="X21" i="12" s="1"/>
  <c r="W21" i="12" a="1"/>
  <c r="W21" i="12" s="1"/>
  <c r="V21" i="12" a="1"/>
  <c r="V21" i="12" s="1"/>
  <c r="U21" i="12" a="1"/>
  <c r="U21" i="12" s="1"/>
  <c r="T21" i="12" a="1"/>
  <c r="T21" i="12" s="1"/>
  <c r="S21" i="12" a="1"/>
  <c r="S21" i="12" s="1"/>
  <c r="R21" i="12" a="1"/>
  <c r="R21" i="12" s="1"/>
  <c r="Q21" i="12" a="1"/>
  <c r="Q21" i="12" s="1"/>
  <c r="Y20" i="12" a="1"/>
  <c r="Y20" i="12" s="1"/>
  <c r="X20" i="12" a="1"/>
  <c r="X20" i="12" s="1"/>
  <c r="W20" i="12" a="1"/>
  <c r="W20" i="12" s="1"/>
  <c r="V20" i="12" a="1"/>
  <c r="V20" i="12" s="1"/>
  <c r="U20" i="12" a="1"/>
  <c r="U20" i="12" s="1"/>
  <c r="T20" i="12" a="1"/>
  <c r="T20" i="12" s="1"/>
  <c r="S20" i="12" a="1"/>
  <c r="S20" i="12" s="1"/>
  <c r="R20" i="12" a="1"/>
  <c r="R20" i="12" s="1"/>
  <c r="Q20" i="12" a="1"/>
  <c r="Q20" i="12" s="1"/>
  <c r="Y19" i="12" a="1"/>
  <c r="Y19" i="12" s="1"/>
  <c r="X19" i="12" a="1"/>
  <c r="X19" i="12" s="1"/>
  <c r="W19" i="12" a="1"/>
  <c r="W19" i="12" s="1"/>
  <c r="V19" i="12" a="1"/>
  <c r="V19" i="12" s="1"/>
  <c r="U19" i="12" a="1"/>
  <c r="U19" i="12" s="1"/>
  <c r="T19" i="12" a="1"/>
  <c r="T19" i="12" s="1"/>
  <c r="S19" i="12" a="1"/>
  <c r="S19" i="12" s="1"/>
  <c r="R19" i="12" a="1"/>
  <c r="R19" i="12" s="1"/>
  <c r="Q19" i="12" a="1"/>
  <c r="Q19" i="12" s="1"/>
  <c r="Y18" i="12" a="1"/>
  <c r="Y18" i="12" s="1"/>
  <c r="X18" i="12" a="1"/>
  <c r="X18" i="12" s="1"/>
  <c r="W18" i="12" a="1"/>
  <c r="W18" i="12" s="1"/>
  <c r="V18" i="12" a="1"/>
  <c r="V18" i="12" s="1"/>
  <c r="U18" i="12" a="1"/>
  <c r="U18" i="12" s="1"/>
  <c r="T18" i="12" a="1"/>
  <c r="T18" i="12" s="1"/>
  <c r="S18" i="12" a="1"/>
  <c r="S18" i="12" s="1"/>
  <c r="R18" i="12" a="1"/>
  <c r="R18" i="12" s="1"/>
  <c r="Q18" i="12" a="1"/>
  <c r="Q18" i="12" s="1"/>
  <c r="Y17" i="12" a="1"/>
  <c r="Y17" i="12" s="1"/>
  <c r="X17" i="12" a="1"/>
  <c r="X17" i="12" s="1"/>
  <c r="W17" i="12" a="1"/>
  <c r="W17" i="12" s="1"/>
  <c r="V17" i="12" a="1"/>
  <c r="V17" i="12" s="1"/>
  <c r="U17" i="12" a="1"/>
  <c r="U17" i="12" s="1"/>
  <c r="T17" i="12" a="1"/>
  <c r="T17" i="12" s="1"/>
  <c r="S17" i="12" a="1"/>
  <c r="S17" i="12" s="1"/>
  <c r="R17" i="12" a="1"/>
  <c r="R17" i="12" s="1"/>
  <c r="Q17" i="12" a="1"/>
  <c r="Q17" i="12" s="1"/>
  <c r="Y16" i="12" a="1"/>
  <c r="Y16" i="12" s="1"/>
  <c r="X16" i="12" a="1"/>
  <c r="X16" i="12" s="1"/>
  <c r="W16" i="12" a="1"/>
  <c r="W16" i="12" s="1"/>
  <c r="V16" i="12" a="1"/>
  <c r="V16" i="12" s="1"/>
  <c r="U16" i="12" a="1"/>
  <c r="U16" i="12" s="1"/>
  <c r="T16" i="12" a="1"/>
  <c r="T16" i="12" s="1"/>
  <c r="S16" i="12" a="1"/>
  <c r="S16" i="12" s="1"/>
  <c r="R16" i="12" a="1"/>
  <c r="R16" i="12" s="1"/>
  <c r="Q16" i="12" a="1"/>
  <c r="Q16" i="12" s="1"/>
  <c r="Y15" i="12" a="1"/>
  <c r="Y15" i="12" s="1"/>
  <c r="X15" i="12" a="1"/>
  <c r="X15" i="12" s="1"/>
  <c r="W15" i="12" a="1"/>
  <c r="W15" i="12" s="1"/>
  <c r="V15" i="12" a="1"/>
  <c r="V15" i="12" s="1"/>
  <c r="U15" i="12" a="1"/>
  <c r="U15" i="12" s="1"/>
  <c r="T15" i="12" a="1"/>
  <c r="T15" i="12" s="1"/>
  <c r="S15" i="12" a="1"/>
  <c r="S15" i="12" s="1"/>
  <c r="R15" i="12" a="1"/>
  <c r="R15" i="12" s="1"/>
  <c r="Q15" i="12" a="1"/>
  <c r="Q15" i="12" s="1"/>
  <c r="Y14" i="12" a="1"/>
  <c r="Y14" i="12" s="1"/>
  <c r="X14" i="12" a="1"/>
  <c r="X14" i="12" s="1"/>
  <c r="W14" i="12" a="1"/>
  <c r="W14" i="12" s="1"/>
  <c r="V14" i="12" a="1"/>
  <c r="V14" i="12" s="1"/>
  <c r="U14" i="12" a="1"/>
  <c r="U14" i="12" s="1"/>
  <c r="T14" i="12" a="1"/>
  <c r="T14" i="12" s="1"/>
  <c r="S14" i="12" a="1"/>
  <c r="S14" i="12" s="1"/>
  <c r="R14" i="12" a="1"/>
  <c r="R14" i="12" s="1"/>
  <c r="Q14" i="12" a="1"/>
  <c r="Q14" i="12" s="1"/>
  <c r="Y13" i="12" a="1"/>
  <c r="Y13" i="12" s="1"/>
  <c r="X13" i="12" a="1"/>
  <c r="X13" i="12" s="1"/>
  <c r="W13" i="12" a="1"/>
  <c r="W13" i="12" s="1"/>
  <c r="V13" i="12" a="1"/>
  <c r="V13" i="12" s="1"/>
  <c r="U13" i="12" a="1"/>
  <c r="U13" i="12" s="1"/>
  <c r="T13" i="12" a="1"/>
  <c r="T13" i="12" s="1"/>
  <c r="S13" i="12" a="1"/>
  <c r="S13" i="12" s="1"/>
  <c r="R13" i="12" a="1"/>
  <c r="R13" i="12" s="1"/>
  <c r="Q13" i="12" a="1"/>
  <c r="Q13" i="12" s="1"/>
  <c r="Y12" i="12" a="1"/>
  <c r="Y12" i="12" s="1"/>
  <c r="X12" i="12" a="1"/>
  <c r="X12" i="12" s="1"/>
  <c r="W12" i="12" a="1"/>
  <c r="W12" i="12" s="1"/>
  <c r="V12" i="12" a="1"/>
  <c r="V12" i="12" s="1"/>
  <c r="T12" i="12" a="1"/>
  <c r="T12" i="12" s="1"/>
  <c r="S12" i="12" a="1"/>
  <c r="S12" i="12" s="1"/>
  <c r="R12" i="12" a="1"/>
  <c r="R12" i="12" s="1"/>
  <c r="Q12" i="12" a="1"/>
  <c r="Q12" i="12" s="1"/>
  <c r="Y11" i="12" a="1"/>
  <c r="Y11" i="12" s="1"/>
  <c r="X11" i="12" a="1"/>
  <c r="X11" i="12" s="1"/>
  <c r="W11" i="12" a="1"/>
  <c r="W11" i="12" s="1"/>
  <c r="V11" i="12" a="1"/>
  <c r="V11" i="12" s="1"/>
  <c r="T11" i="12" a="1"/>
  <c r="T11" i="12" s="1"/>
  <c r="S11" i="12" a="1"/>
  <c r="S11" i="12" s="1"/>
  <c r="R11" i="12" a="1"/>
  <c r="R11" i="12" s="1"/>
  <c r="Q11" i="12" a="1"/>
  <c r="Q11" i="12" s="1"/>
  <c r="Y10" i="12" a="1"/>
  <c r="Y10" i="12" s="1"/>
  <c r="X10" i="12" a="1"/>
  <c r="X10" i="12" s="1"/>
  <c r="W10" i="12" a="1"/>
  <c r="W10" i="12" s="1"/>
  <c r="V10" i="12" a="1"/>
  <c r="V10" i="12" s="1"/>
  <c r="T10" i="12" a="1"/>
  <c r="T10" i="12" s="1"/>
  <c r="S10" i="12" a="1"/>
  <c r="S10" i="12" s="1"/>
  <c r="R10" i="12" a="1"/>
  <c r="R10" i="12" s="1"/>
  <c r="Q10" i="12" a="1"/>
  <c r="Q10" i="12" s="1"/>
  <c r="Y9" i="12" a="1"/>
  <c r="Y9" i="12" s="1"/>
  <c r="X9" i="12" a="1"/>
  <c r="X9" i="12" s="1"/>
  <c r="W9" i="12" a="1"/>
  <c r="W9" i="12" s="1"/>
  <c r="V9" i="12" a="1"/>
  <c r="V9" i="12" s="1"/>
  <c r="T9" i="12" a="1"/>
  <c r="T9" i="12" s="1"/>
  <c r="S9" i="12" a="1"/>
  <c r="S9" i="12" s="1"/>
  <c r="R9" i="12" a="1"/>
  <c r="R9" i="12" s="1"/>
  <c r="Q9" i="12" a="1"/>
  <c r="Q9" i="12" s="1"/>
  <c r="Y8" i="12" a="1"/>
  <c r="Y8" i="12" s="1"/>
  <c r="X8" i="12" a="1"/>
  <c r="X8" i="12" s="1"/>
  <c r="W8" i="12" a="1"/>
  <c r="W8" i="12" s="1"/>
  <c r="V8" i="12" a="1"/>
  <c r="V8" i="12" s="1"/>
  <c r="T8" i="12" a="1"/>
  <c r="T8" i="12" s="1"/>
  <c r="S8" i="12" a="1"/>
  <c r="S8" i="12" s="1"/>
  <c r="R8" i="12" a="1"/>
  <c r="R8" i="12" s="1"/>
  <c r="Q8" i="12" a="1"/>
  <c r="Q8" i="12" s="1"/>
  <c r="Y7" i="12" a="1"/>
  <c r="Y7" i="12" s="1"/>
  <c r="X7" i="12" a="1"/>
  <c r="X7" i="12" s="1"/>
  <c r="W7" i="12" a="1"/>
  <c r="W7" i="12" s="1"/>
  <c r="V7" i="12" a="1"/>
  <c r="V7" i="12" s="1"/>
  <c r="T7" i="12" a="1"/>
  <c r="T7" i="12" s="1"/>
  <c r="S7" i="12" a="1"/>
  <c r="S7" i="12" s="1"/>
  <c r="R7" i="12" a="1"/>
  <c r="R7" i="12" s="1"/>
  <c r="Q7" i="12" a="1"/>
  <c r="Q7" i="12" s="1"/>
  <c r="Y6" i="12" a="1"/>
  <c r="Y6" i="12" s="1"/>
  <c r="X6" i="12" a="1"/>
  <c r="X6" i="12" s="1"/>
  <c r="W6" i="12" a="1"/>
  <c r="W6" i="12" s="1"/>
  <c r="V6" i="12" a="1"/>
  <c r="V6" i="12" s="1"/>
  <c r="T6" i="12" a="1"/>
  <c r="T6" i="12" s="1"/>
  <c r="S6" i="12" a="1"/>
  <c r="S6" i="12" s="1"/>
  <c r="R6" i="12" a="1"/>
  <c r="R6" i="12" s="1"/>
  <c r="Q6" i="12" a="1"/>
  <c r="Q6" i="12" s="1"/>
  <c r="U6" i="12" l="1" a="1"/>
  <c r="U6" i="12" s="1"/>
  <c r="U8" i="12" a="1"/>
  <c r="U8" i="12" s="1"/>
  <c r="U10" i="12" a="1"/>
  <c r="U10" i="12" s="1"/>
  <c r="U9" i="12" a="1"/>
  <c r="U9" i="12" s="1"/>
  <c r="D18" i="13"/>
  <c r="U7" i="12" a="1"/>
  <c r="U7" i="12" s="1"/>
  <c r="D20" i="13"/>
  <c r="D19" i="13"/>
  <c r="C20" i="13"/>
  <c r="C18" i="13"/>
  <c r="C19" i="13"/>
  <c r="A20" i="13"/>
  <c r="A19" i="13"/>
  <c r="A18" i="13"/>
  <c r="D14" i="13"/>
  <c r="C14" i="13" s="1"/>
  <c r="D15" i="13"/>
  <c r="C15" i="13" s="1"/>
  <c r="D16" i="13"/>
  <c r="C16" i="13" s="1"/>
  <c r="D11" i="13"/>
  <c r="D13" i="13"/>
  <c r="C13" i="13" s="1"/>
  <c r="C11" i="13"/>
  <c r="D10" i="13"/>
  <c r="C10" i="13"/>
  <c r="C9" i="13"/>
  <c r="D9" i="13" s="1"/>
  <c r="D8" i="13"/>
  <c r="D5" i="13" l="1"/>
  <c r="C5" i="13"/>
  <c r="J8" i="10" l="1" a="1"/>
  <c r="J8" i="10" s="1"/>
  <c r="L10" i="10" a="1"/>
  <c r="L10" i="10" s="1"/>
  <c r="K10" i="10" s="1" a="1"/>
  <c r="K10" i="10" s="1"/>
  <c r="J16" i="10" a="1"/>
  <c r="J16" i="10" s="1"/>
  <c r="T16" i="10" s="1"/>
  <c r="L18" i="10" a="1"/>
  <c r="L18" i="10" s="1"/>
  <c r="K18" i="10" s="1" a="1"/>
  <c r="K18" i="10" s="1"/>
  <c r="J24" i="10" a="1"/>
  <c r="J24" i="10" s="1"/>
  <c r="T24" i="10" s="1"/>
  <c r="L26" i="10" a="1"/>
  <c r="L26" i="10" s="1"/>
  <c r="K26" i="10" s="1" a="1"/>
  <c r="K26" i="10" s="1"/>
  <c r="J32" i="10" a="1"/>
  <c r="J32" i="10" s="1"/>
  <c r="T32" i="10" s="1"/>
  <c r="L34" i="10" a="1"/>
  <c r="L34" i="10" s="1"/>
  <c r="K34" i="10" s="1" a="1"/>
  <c r="K34" i="10" s="1"/>
  <c r="L29" i="10" a="1"/>
  <c r="L29" i="10" s="1"/>
  <c r="K29" i="10" s="1" a="1"/>
  <c r="K29" i="10" s="1"/>
  <c r="J35" i="10" a="1"/>
  <c r="J35" i="10" s="1"/>
  <c r="T35" i="10" s="1"/>
  <c r="J26" i="10" a="1"/>
  <c r="J26" i="10" s="1"/>
  <c r="T26" i="10" s="1"/>
  <c r="L36" i="10" a="1"/>
  <c r="L36" i="10" s="1"/>
  <c r="K36" i="10" s="1" a="1"/>
  <c r="K36" i="10" s="1"/>
  <c r="J13" i="10" a="1"/>
  <c r="J13" i="10" s="1"/>
  <c r="T13" i="10" s="1"/>
  <c r="L31" i="10" a="1"/>
  <c r="L31" i="10" s="1"/>
  <c r="K31" i="10" s="1" a="1"/>
  <c r="K31" i="10" s="1"/>
  <c r="L13" i="10" a="1"/>
  <c r="L13" i="10" s="1"/>
  <c r="K13" i="10" s="1" a="1"/>
  <c r="K13" i="10" s="1"/>
  <c r="J19" i="10" a="1"/>
  <c r="J19" i="10" s="1"/>
  <c r="T19" i="10" s="1"/>
  <c r="L21" i="10" a="1"/>
  <c r="L21" i="10" s="1"/>
  <c r="K21" i="10" s="1" a="1"/>
  <c r="K21" i="10" s="1"/>
  <c r="J27" i="10" a="1"/>
  <c r="J27" i="10" s="1"/>
  <c r="L30" i="10" a="1"/>
  <c r="L30" i="10" s="1"/>
  <c r="K30" i="10" s="1" a="1"/>
  <c r="K30" i="10" s="1"/>
  <c r="J15" i="10" a="1"/>
  <c r="J15" i="10" s="1"/>
  <c r="T15" i="10" s="1"/>
  <c r="J31" i="10" a="1"/>
  <c r="J31" i="10" s="1"/>
  <c r="T31" i="10" s="1"/>
  <c r="L12" i="10" a="1"/>
  <c r="L12" i="10" s="1"/>
  <c r="K12" i="10" s="1" a="1"/>
  <c r="K12" i="10" s="1"/>
  <c r="J29" i="10" a="1"/>
  <c r="J29" i="10" s="1"/>
  <c r="T29" i="10" s="1"/>
  <c r="J11" i="10" a="1"/>
  <c r="J11" i="10" s="1"/>
  <c r="T11" i="10" s="1"/>
  <c r="L33" i="10" a="1"/>
  <c r="L33" i="10" s="1"/>
  <c r="K33" i="10" s="1" a="1"/>
  <c r="K33" i="10" s="1"/>
  <c r="L8" i="10" a="1"/>
  <c r="L8" i="10" s="1"/>
  <c r="K8" i="10" s="1" a="1"/>
  <c r="K8" i="10" s="1"/>
  <c r="J14" i="10" a="1"/>
  <c r="J14" i="10" s="1"/>
  <c r="T14" i="10" s="1"/>
  <c r="L16" i="10" a="1"/>
  <c r="L16" i="10" s="1"/>
  <c r="K16" i="10" s="1" a="1"/>
  <c r="K16" i="10" s="1"/>
  <c r="J22" i="10" a="1"/>
  <c r="J22" i="10" s="1"/>
  <c r="T22" i="10" s="1"/>
  <c r="L24" i="10" a="1"/>
  <c r="L24" i="10" s="1"/>
  <c r="K24" i="10" s="1" a="1"/>
  <c r="K24" i="10" s="1"/>
  <c r="J30" i="10" a="1"/>
  <c r="J30" i="10" s="1"/>
  <c r="T30" i="10" s="1"/>
  <c r="L32" i="10" a="1"/>
  <c r="L32" i="10" s="1"/>
  <c r="K32" i="10" s="1" a="1"/>
  <c r="K32" i="10" s="1"/>
  <c r="J28" i="10" a="1"/>
  <c r="J28" i="10" s="1"/>
  <c r="T28" i="10" s="1"/>
  <c r="L17" i="10" a="1"/>
  <c r="L17" i="10" s="1"/>
  <c r="K17" i="10" s="1" a="1"/>
  <c r="K17" i="10" s="1"/>
  <c r="L20" i="10" a="1"/>
  <c r="L20" i="10" s="1"/>
  <c r="K20" i="10" s="1" a="1"/>
  <c r="K20" i="10" s="1"/>
  <c r="J21" i="10" a="1"/>
  <c r="J21" i="10" s="1"/>
  <c r="T21" i="10" s="1"/>
  <c r="J36" i="10" a="1"/>
  <c r="J36" i="10" s="1"/>
  <c r="T36" i="10" s="1"/>
  <c r="J23" i="10" a="1"/>
  <c r="J23" i="10" s="1"/>
  <c r="T23" i="10" s="1"/>
  <c r="J18" i="10" a="1"/>
  <c r="J18" i="10" s="1"/>
  <c r="T18" i="10" s="1"/>
  <c r="J34" i="10" a="1"/>
  <c r="J34" i="10" s="1"/>
  <c r="T34" i="10" s="1"/>
  <c r="L23" i="10" a="1"/>
  <c r="L23" i="10" s="1"/>
  <c r="K23" i="10" s="1" a="1"/>
  <c r="K23" i="10" s="1"/>
  <c r="J9" i="10" a="1"/>
  <c r="J9" i="10" s="1"/>
  <c r="T9" i="10" s="1"/>
  <c r="L11" i="10" a="1"/>
  <c r="L11" i="10" s="1"/>
  <c r="K11" i="10" s="1" a="1"/>
  <c r="K11" i="10" s="1"/>
  <c r="J17" i="10" a="1"/>
  <c r="J17" i="10" s="1"/>
  <c r="T17" i="10" s="1"/>
  <c r="L19" i="10" a="1"/>
  <c r="L19" i="10" s="1"/>
  <c r="K19" i="10" s="1" a="1"/>
  <c r="K19" i="10" s="1"/>
  <c r="J25" i="10" a="1"/>
  <c r="J25" i="10" s="1"/>
  <c r="T25" i="10" s="1"/>
  <c r="L27" i="10" a="1"/>
  <c r="L27" i="10" s="1"/>
  <c r="K27" i="10" s="1" a="1"/>
  <c r="K27" i="10" s="1"/>
  <c r="J33" i="10" a="1"/>
  <c r="J33" i="10" s="1"/>
  <c r="T33" i="10" s="1"/>
  <c r="L35" i="10" a="1"/>
  <c r="L35" i="10" s="1"/>
  <c r="K35" i="10" s="1" a="1"/>
  <c r="K35" i="10" s="1"/>
  <c r="J12" i="10" a="1"/>
  <c r="J12" i="10" s="1"/>
  <c r="T12" i="10" s="1"/>
  <c r="L14" i="10" a="1"/>
  <c r="L14" i="10" s="1"/>
  <c r="K14" i="10" s="1" a="1"/>
  <c r="K14" i="10" s="1"/>
  <c r="J20" i="10" a="1"/>
  <c r="J20" i="10" s="1"/>
  <c r="T20" i="10" s="1"/>
  <c r="L22" i="10" a="1"/>
  <c r="L22" i="10" s="1"/>
  <c r="K22" i="10" s="1" a="1"/>
  <c r="K22" i="10" s="1"/>
  <c r="L9" i="10" a="1"/>
  <c r="L9" i="10" s="1"/>
  <c r="K9" i="10" s="1" a="1"/>
  <c r="K9" i="10" s="1"/>
  <c r="L25" i="10" a="1"/>
  <c r="L25" i="10" s="1"/>
  <c r="K25" i="10" s="1" a="1"/>
  <c r="K25" i="10" s="1"/>
  <c r="J10" i="10" a="1"/>
  <c r="J10" i="10" s="1"/>
  <c r="T10" i="10" s="1"/>
  <c r="L28" i="10" a="1"/>
  <c r="L28" i="10" s="1"/>
  <c r="K28" i="10" s="1" a="1"/>
  <c r="K28" i="10" s="1"/>
  <c r="L15" i="10" a="1"/>
  <c r="L15" i="10" s="1"/>
  <c r="K15" i="10" s="1" a="1"/>
  <c r="K15" i="10" s="1"/>
  <c r="J7" i="10" a="1"/>
  <c r="J7" i="10" s="1"/>
  <c r="T7" i="10" s="1"/>
  <c r="L7" i="10" a="1"/>
  <c r="L7" i="10" s="1"/>
  <c r="T27" i="10"/>
  <c r="T8" i="10"/>
  <c r="J5" i="10"/>
  <c r="V32" i="10" l="1"/>
  <c r="V16" i="10"/>
  <c r="V8" i="10"/>
  <c r="V29" i="10"/>
  <c r="V31" i="10"/>
  <c r="V7" i="10"/>
  <c r="V15" i="10"/>
  <c r="V13" i="10"/>
  <c r="V30" i="10"/>
  <c r="V21" i="10"/>
  <c r="V14" i="10"/>
  <c r="V23" i="10"/>
  <c r="V22" i="10"/>
  <c r="V28" i="10"/>
  <c r="V36" i="10"/>
  <c r="V12" i="10"/>
  <c r="V20" i="10"/>
  <c r="V27" i="10"/>
  <c r="V35" i="10"/>
  <c r="V11" i="10"/>
  <c r="V19" i="10"/>
  <c r="V26" i="10"/>
  <c r="V34" i="10"/>
  <c r="V10" i="10"/>
  <c r="V18" i="10"/>
  <c r="V25" i="10"/>
  <c r="V33" i="10"/>
  <c r="V9" i="10"/>
  <c r="V17" i="10"/>
  <c r="V24" i="10"/>
  <c r="K7" i="10" l="1" a="1"/>
  <c r="K7" i="10" s="1"/>
  <c r="R24" i="10"/>
  <c r="R27" i="10" l="1"/>
  <c r="R35" i="10"/>
  <c r="R33" i="10"/>
  <c r="R20" i="10"/>
  <c r="R21" i="10"/>
  <c r="R12" i="10"/>
  <c r="R7" i="10"/>
  <c r="G7" i="10" s="1" a="1"/>
  <c r="G7" i="10" s="1"/>
  <c r="R32" i="10"/>
  <c r="R14" i="10"/>
  <c r="R10" i="10"/>
  <c r="R36" i="10"/>
  <c r="R31" i="10"/>
  <c r="R9" i="10"/>
  <c r="R8" i="10"/>
  <c r="R23" i="10"/>
  <c r="R30" i="10"/>
  <c r="R19" i="10"/>
  <c r="R17" i="10"/>
  <c r="R18" i="10"/>
  <c r="R11" i="10"/>
  <c r="R22" i="10"/>
  <c r="R28" i="10"/>
  <c r="R25" i="10"/>
  <c r="R15" i="10"/>
  <c r="R16" i="10"/>
  <c r="R13" i="10"/>
  <c r="R26" i="10"/>
  <c r="R29" i="10"/>
  <c r="R34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<sst xmlns="http://schemas.openxmlformats.org/spreadsheetml/2006/main" count="312" uniqueCount="72">
  <si>
    <t>c_2</t>
  </si>
  <si>
    <t>c_3</t>
  </si>
  <si>
    <t>c_4</t>
  </si>
  <si>
    <t>c_5</t>
  </si>
  <si>
    <t>c_6</t>
  </si>
  <si>
    <t>c_7</t>
  </si>
  <si>
    <t>c_8</t>
  </si>
  <si>
    <t>c_9</t>
  </si>
  <si>
    <t>c_10</t>
  </si>
  <si>
    <t>c_11</t>
  </si>
  <si>
    <t>c_12</t>
  </si>
  <si>
    <t>Data</t>
  </si>
  <si>
    <t>Descrição</t>
  </si>
  <si>
    <t>Vendedor</t>
  </si>
  <si>
    <t>Comissão Especial?</t>
  </si>
  <si>
    <t>Valor Comissão</t>
  </si>
  <si>
    <t>Quantidade</t>
  </si>
  <si>
    <t>Valor Total Venda</t>
  </si>
  <si>
    <t>Vendas</t>
  </si>
  <si>
    <t>Taxa Comissão</t>
  </si>
  <si>
    <t>Ranking</t>
  </si>
  <si>
    <t>c_13</t>
  </si>
  <si>
    <t>c_14</t>
  </si>
  <si>
    <t>c_15</t>
  </si>
  <si>
    <t>c_16</t>
  </si>
  <si>
    <t>c_17</t>
  </si>
  <si>
    <t>c_18</t>
  </si>
  <si>
    <t>c_19</t>
  </si>
  <si>
    <t>c_20</t>
  </si>
  <si>
    <t>c_21</t>
  </si>
  <si>
    <t>c_22</t>
  </si>
  <si>
    <t>c_23</t>
  </si>
  <si>
    <t>c_24</t>
  </si>
  <si>
    <t>c_25</t>
  </si>
  <si>
    <t>c_26</t>
  </si>
  <si>
    <t>c_27</t>
  </si>
  <si>
    <t>c_28</t>
  </si>
  <si>
    <t>c_29</t>
  </si>
  <si>
    <t>c_30</t>
  </si>
  <si>
    <t>c_31</t>
  </si>
  <si>
    <t>c_32</t>
  </si>
  <si>
    <t>AUTOMÁTICO</t>
  </si>
  <si>
    <t>OPCIONAL</t>
  </si>
  <si>
    <t>Vendas Totais</t>
  </si>
  <si>
    <t>NF</t>
  </si>
  <si>
    <t>Total em Comissão</t>
  </si>
  <si>
    <t>QUERO ANÁLISE DE UM PERÍODO ESPECÍFICO:</t>
  </si>
  <si>
    <t>Lista</t>
  </si>
  <si>
    <t>Globais</t>
  </si>
  <si>
    <t>Últimos 7 dias</t>
  </si>
  <si>
    <t>Últimos 30 dias</t>
  </si>
  <si>
    <t>Este mês</t>
  </si>
  <si>
    <t>Este ano</t>
  </si>
  <si>
    <t>Hoje</t>
  </si>
  <si>
    <t>-------</t>
  </si>
  <si>
    <t>Esta Semana</t>
  </si>
  <si>
    <t>Últimos 365 dias</t>
  </si>
  <si>
    <t>Últimos 90 dias</t>
  </si>
  <si>
    <t>Início</t>
  </si>
  <si>
    <t>Fim</t>
  </si>
  <si>
    <t>offset</t>
  </si>
  <si>
    <t>--------</t>
  </si>
  <si>
    <t>Período Escolhido</t>
  </si>
  <si>
    <t>&lt;- Escolha uma opção</t>
  </si>
  <si>
    <t>desempate</t>
  </si>
  <si>
    <t>rank</t>
  </si>
  <si>
    <t>valor</t>
  </si>
  <si>
    <t xml:space="preserve"> Comissão</t>
  </si>
  <si>
    <t>Acessando pela primeira vez?</t>
  </si>
  <si>
    <t>&gt;</t>
  </si>
  <si>
    <t>Assista o nosso vídeo tutorial para te ajudar a utilizar melhor a nossa planilha.</t>
  </si>
  <si>
    <r>
      <t>Caso apareça a mensagem abaixo no seu Excel, clique no botão "</t>
    </r>
    <r>
      <rPr>
        <b/>
        <sz val="11"/>
        <color theme="0" tint="-4.9989318521683403E-2"/>
        <rFont val="Calibri"/>
        <family val="2"/>
        <scheme val="minor"/>
      </rPr>
      <t>Habilitar Edição</t>
    </r>
    <r>
      <rPr>
        <sz val="11"/>
        <color theme="0" tint="-4.9989318521683403E-2"/>
        <rFont val="Calibri"/>
        <family val="2"/>
        <scheme val="minor"/>
      </rPr>
      <t>" para permitir que você utilize a planilha.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</si>
</sst>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_-[$R$-416]\ * #,##0.00_-;\-[$R$-416]\ * #,##0.00_-;_-[$R$-416]\ * &quot;-&quot;??_-;_-@_-"/>
  </numFmts>
  <fonts count="24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rgb="FF242B44"/>
      <name val="Calibri"/>
      <family val="2"/>
      <scheme val="minor"/>
    </font>
    <font>
      <sz val="11"/>
      <color theme="0" tint="-0.14999847407452621"/>
      <name val="Calibri"/>
      <family val="2"/>
      <scheme val="minor"/>
    </font>
    <font>
      <sz val="9"/>
      <color theme="0" tint="-0.1499984740745262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9"/>
      <color rgb="FF41C77E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rgb="FF41C77E"/>
      <name val="Calibri"/>
      <family val="2"/>
      <scheme val="minor"/>
    </font>
    <font>
      <sz val="9"/>
      <color rgb="FF242B44"/>
      <name val="Calibri"/>
      <family val="2"/>
      <scheme val="minor"/>
    </font>
    <font>
      <sz val="12"/>
      <color rgb="FF242B44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 tint="-0.1499984740745262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0" tint="-0.14999847407452621"/>
      <name val="Calibri"/>
      <family val="2"/>
      <scheme val="minor"/>
    </font>
    <font>
      <b/>
      <sz val="11"/>
      <color theme="0" tint="-4.9989318521683403E-2"/>
      <name val="Calibri"/>
      <family val="2"/>
      <scheme val="minor"/>
    </font>
    <font>
      <b/>
      <sz val="8"/>
      <color theme="0" tint="-0.14999847407452621"/>
      <name val="Calibri"/>
      <family val="2"/>
      <scheme val="minor"/>
    </font>
    <font>
      <sz val="11"/>
      <color theme="0" tint="-4.9989318521683403E-2"/>
      <name val="Calibri"/>
      <family val="2"/>
      <scheme val="minor"/>
    </font>
    <font>
      <b/>
      <sz val="24"/>
      <color theme="0" tint="-4.9989318521683403E-2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242B44"/>
        <bgColor indexed="64"/>
      </patternFill>
    </fill>
    <fill>
      <patternFill patternType="solid">
        <fgColor rgb="FF41C77E"/>
        <bgColor indexed="64"/>
      </patternFill>
    </fill>
    <fill>
      <patternFill patternType="solid">
        <fgColor rgb="FF485580"/>
        <bgColor indexed="64"/>
      </patternFill>
    </fill>
    <fill>
      <patternFill patternType="solid">
        <fgColor rgb="FF323B59"/>
        <bgColor indexed="64"/>
      </patternFill>
    </fill>
    <fill>
      <patternFill patternType="solid">
        <fgColor rgb="FFF37F87"/>
        <bgColor indexed="64"/>
      </patternFill>
    </fill>
    <fill>
      <patternFill patternType="solid">
        <fgColor rgb="FFFDD692"/>
        <bgColor indexed="64"/>
      </patternFill>
    </fill>
    <fill>
      <patternFill patternType="solid">
        <fgColor rgb="FFF5F7FB"/>
        <bgColor indexed="64"/>
      </patternFill>
    </fill>
  </fills>
  <borders count="9">
    <border>
      <left/>
      <right/>
      <top/>
      <bottom/>
      <diagonal/>
    </border>
    <border>
      <left style="medium">
        <color rgb="FF242B44"/>
      </left>
      <right style="thick">
        <color rgb="FF242B44"/>
      </right>
      <top style="medium">
        <color rgb="FF242B44"/>
      </top>
      <bottom style="thin">
        <color rgb="FFFDD692"/>
      </bottom>
      <diagonal/>
    </border>
    <border>
      <left style="medium">
        <color rgb="FF242B44"/>
      </left>
      <right style="thick">
        <color rgb="FF242B44"/>
      </right>
      <top style="thin">
        <color rgb="FFFDD692"/>
      </top>
      <bottom style="thin">
        <color rgb="FF242B44"/>
      </bottom>
      <diagonal/>
    </border>
    <border>
      <left style="medium">
        <color rgb="FF242B44"/>
      </left>
      <right style="thick">
        <color rgb="FF242B44"/>
      </right>
      <top style="thin">
        <color rgb="FF242B44"/>
      </top>
      <bottom style="thin">
        <color rgb="FF242B44"/>
      </bottom>
      <diagonal/>
    </border>
    <border>
      <left style="medium">
        <color rgb="FF242B44"/>
      </left>
      <right style="thick">
        <color rgb="FF242B44"/>
      </right>
      <top style="thin">
        <color rgb="FF242B44"/>
      </top>
      <bottom style="medium">
        <color rgb="FF242B44"/>
      </bottom>
      <diagonal/>
    </border>
    <border>
      <left style="thick">
        <color rgb="FF242B44"/>
      </left>
      <right style="thick">
        <color rgb="FF242B44"/>
      </right>
      <top style="thick">
        <color rgb="FF242B44"/>
      </top>
      <bottom style="thick">
        <color rgb="FF242B44"/>
      </bottom>
      <diagonal/>
    </border>
    <border>
      <left style="medium">
        <color rgb="FF242B44"/>
      </left>
      <right/>
      <top style="medium">
        <color rgb="FF242B44"/>
      </top>
      <bottom style="medium">
        <color rgb="FF242B44"/>
      </bottom>
      <diagonal/>
    </border>
    <border>
      <left style="medium">
        <color rgb="FF242B44"/>
      </left>
      <right style="thick">
        <color rgb="FF242B44"/>
      </right>
      <top/>
      <bottom style="thin">
        <color rgb="FFFDD692"/>
      </bottom>
      <diagonal/>
    </border>
    <border>
      <left/>
      <right/>
      <top/>
      <bottom style="medium">
        <color rgb="FF242B44"/>
      </bottom>
      <diagonal/>
    </border>
  </borders>
  <cellStyleXfs count="3">
    <xf numFmtId="0" fontId="0" fillId="0" borderId="0"/>
    <xf numFmtId="44" fontId="12" fillId="0" borderId="0" applyFont="0" applyFill="0" applyBorder="0" applyAlignment="0" applyProtection="0"/>
    <xf numFmtId="9" fontId="12" fillId="0" borderId="0" applyFont="0" applyFill="0" applyBorder="0" applyAlignment="0" applyProtection="0"/>
  </cellStyleXfs>
  <cellXfs count="70">
    <xf numFmtId="0" fontId="0" fillId="0" borderId="0" xfId="0"/>
    <xf numFmtId="0" fontId="2" fillId="2" borderId="0" xfId="0" applyFont="1" applyFill="1" applyProtection="1">
      <protection hidden="1"/>
    </xf>
    <xf numFmtId="0" fontId="0" fillId="2" borderId="0" xfId="0" applyFill="1" applyProtection="1">
      <protection hidden="1"/>
    </xf>
    <xf numFmtId="0" fontId="3" fillId="2" borderId="0" xfId="0" applyFont="1" applyFill="1" applyProtection="1">
      <protection hidden="1"/>
    </xf>
    <xf numFmtId="0" fontId="3" fillId="2" borderId="0" xfId="0" applyFont="1" applyFill="1" applyAlignment="1" applyProtection="1">
      <alignment vertical="center"/>
      <protection hidden="1"/>
    </xf>
    <xf numFmtId="0" fontId="4" fillId="2" borderId="0" xfId="0" applyFont="1" applyFill="1" applyProtection="1">
      <protection hidden="1"/>
    </xf>
    <xf numFmtId="0" fontId="0" fillId="2" borderId="0" xfId="0" applyFill="1" applyAlignment="1" applyProtection="1">
      <alignment vertical="center"/>
      <protection hidden="1"/>
    </xf>
    <xf numFmtId="0" fontId="7" fillId="2" borderId="0" xfId="0" applyFont="1" applyFill="1" applyAlignment="1" applyProtection="1">
      <alignment horizontal="right" vertical="center" indent="1"/>
      <protection hidden="1"/>
    </xf>
    <xf numFmtId="0" fontId="8" fillId="2" borderId="0" xfId="0" applyFont="1" applyFill="1" applyProtection="1">
      <protection hidden="1"/>
    </xf>
    <xf numFmtId="0" fontId="9" fillId="5" borderId="1" xfId="0" applyFont="1" applyFill="1" applyBorder="1" applyAlignment="1" applyProtection="1">
      <alignment horizontal="center" vertical="center"/>
      <protection hidden="1"/>
    </xf>
    <xf numFmtId="0" fontId="3" fillId="2" borderId="0" xfId="0" applyFont="1" applyFill="1" applyAlignment="1" applyProtection="1">
      <alignment horizontal="center"/>
      <protection hidden="1"/>
    </xf>
    <xf numFmtId="0" fontId="10" fillId="2" borderId="0" xfId="0" applyFont="1" applyFill="1" applyAlignment="1" applyProtection="1">
      <alignment horizontal="center"/>
      <protection hidden="1"/>
    </xf>
    <xf numFmtId="0" fontId="11" fillId="2" borderId="0" xfId="0" applyFont="1" applyFill="1" applyProtection="1">
      <protection hidden="1"/>
    </xf>
    <xf numFmtId="0" fontId="10" fillId="2" borderId="0" xfId="0" applyFont="1" applyFill="1" applyAlignment="1" applyProtection="1">
      <alignment horizontal="center" vertical="center"/>
      <protection hidden="1"/>
    </xf>
    <xf numFmtId="9" fontId="0" fillId="2" borderId="0" xfId="2" applyFont="1" applyFill="1" applyProtection="1">
      <protection hidden="1"/>
    </xf>
    <xf numFmtId="9" fontId="3" fillId="2" borderId="0" xfId="2" applyFont="1" applyFill="1" applyAlignment="1" applyProtection="1">
      <alignment horizontal="center"/>
      <protection hidden="1"/>
    </xf>
    <xf numFmtId="9" fontId="0" fillId="2" borderId="0" xfId="2" applyFont="1" applyFill="1" applyAlignment="1" applyProtection="1">
      <alignment vertical="center"/>
      <protection hidden="1"/>
    </xf>
    <xf numFmtId="14" fontId="8" fillId="2" borderId="0" xfId="0" applyNumberFormat="1" applyFont="1" applyFill="1" applyProtection="1">
      <protection hidden="1"/>
    </xf>
    <xf numFmtId="44" fontId="0" fillId="2" borderId="0" xfId="1" applyFont="1" applyFill="1" applyProtection="1">
      <protection hidden="1"/>
    </xf>
    <xf numFmtId="44" fontId="9" fillId="5" borderId="1" xfId="1" applyFont="1" applyFill="1" applyBorder="1" applyAlignment="1" applyProtection="1">
      <alignment horizontal="center" vertical="center"/>
      <protection hidden="1"/>
    </xf>
    <xf numFmtId="44" fontId="0" fillId="2" borderId="0" xfId="1" applyFont="1" applyFill="1" applyAlignment="1" applyProtection="1">
      <alignment vertical="center"/>
      <protection hidden="1"/>
    </xf>
    <xf numFmtId="44" fontId="15" fillId="4" borderId="2" xfId="1" applyFont="1" applyFill="1" applyBorder="1" applyAlignment="1" applyProtection="1">
      <alignment horizontal="center" vertical="center"/>
      <protection hidden="1"/>
    </xf>
    <xf numFmtId="0" fontId="15" fillId="4" borderId="2" xfId="0" applyFont="1" applyFill="1" applyBorder="1" applyAlignment="1" applyProtection="1">
      <alignment horizontal="center" vertical="center"/>
      <protection hidden="1"/>
    </xf>
    <xf numFmtId="164" fontId="8" fillId="2" borderId="0" xfId="0" applyNumberFormat="1" applyFont="1" applyFill="1" applyProtection="1">
      <protection hidden="1"/>
    </xf>
    <xf numFmtId="44" fontId="8" fillId="2" borderId="0" xfId="1" applyFont="1" applyFill="1" applyProtection="1">
      <protection hidden="1"/>
    </xf>
    <xf numFmtId="9" fontId="8" fillId="2" borderId="0" xfId="2" applyFont="1" applyFill="1" applyProtection="1">
      <protection hidden="1"/>
    </xf>
    <xf numFmtId="14" fontId="8" fillId="2" borderId="6" xfId="0" applyNumberFormat="1" applyFont="1" applyFill="1" applyBorder="1" applyProtection="1">
      <protection hidden="1"/>
    </xf>
    <xf numFmtId="0" fontId="9" fillId="5" borderId="7" xfId="0" applyFont="1" applyFill="1" applyBorder="1" applyAlignment="1" applyProtection="1">
      <alignment horizontal="center" vertical="center"/>
      <protection hidden="1"/>
    </xf>
    <xf numFmtId="44" fontId="17" fillId="7" borderId="5" xfId="1" applyFont="1" applyFill="1" applyBorder="1" applyAlignment="1" applyProtection="1">
      <alignment horizontal="center" vertical="center"/>
      <protection hidden="1"/>
    </xf>
    <xf numFmtId="164" fontId="18" fillId="2" borderId="5" xfId="0" applyNumberFormat="1" applyFont="1" applyFill="1" applyBorder="1" applyProtection="1">
      <protection hidden="1"/>
    </xf>
    <xf numFmtId="0" fontId="18" fillId="2" borderId="5" xfId="0" applyFont="1" applyFill="1" applyBorder="1" applyProtection="1">
      <protection hidden="1"/>
    </xf>
    <xf numFmtId="44" fontId="17" fillId="6" borderId="5" xfId="1" applyFont="1" applyFill="1" applyBorder="1" applyAlignment="1" applyProtection="1">
      <alignment horizontal="center" vertical="center"/>
      <protection hidden="1"/>
    </xf>
    <xf numFmtId="44" fontId="9" fillId="5" borderId="1" xfId="1" applyFont="1" applyFill="1" applyBorder="1" applyAlignment="1" applyProtection="1">
      <alignment horizontal="center" vertical="center" wrapText="1"/>
      <protection hidden="1"/>
    </xf>
    <xf numFmtId="0" fontId="9" fillId="5" borderId="1" xfId="0" applyFont="1" applyFill="1" applyBorder="1" applyAlignment="1" applyProtection="1">
      <alignment horizontal="center" vertical="center" wrapText="1"/>
      <protection hidden="1"/>
    </xf>
    <xf numFmtId="0" fontId="0" fillId="0" borderId="0" xfId="0" quotePrefix="1"/>
    <xf numFmtId="0" fontId="14" fillId="0" borderId="0" xfId="0" applyFont="1"/>
    <xf numFmtId="14" fontId="0" fillId="0" borderId="0" xfId="0" applyNumberFormat="1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21" fillId="2" borderId="0" xfId="0" applyFont="1" applyFill="1" applyAlignment="1" applyProtection="1">
      <alignment horizontal="left" vertical="center" indent="1"/>
      <protection hidden="1"/>
    </xf>
    <xf numFmtId="9" fontId="9" fillId="5" borderId="1" xfId="2" applyFont="1" applyFill="1" applyBorder="1" applyAlignment="1" applyProtection="1">
      <alignment horizontal="center" vertical="center" wrapText="1"/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4" fillId="2" borderId="0" xfId="0" applyFont="1" applyFill="1" applyAlignment="1" applyProtection="1">
      <alignment horizontal="center"/>
      <protection hidden="1"/>
    </xf>
    <xf numFmtId="0" fontId="5" fillId="2" borderId="0" xfId="0" applyFont="1" applyFill="1" applyAlignment="1" applyProtection="1">
      <alignment horizontal="center" vertical="center"/>
      <protection hidden="1"/>
    </xf>
    <xf numFmtId="0" fontId="4" fillId="2" borderId="0" xfId="0" applyFont="1" applyFill="1" applyAlignment="1" applyProtection="1">
      <alignment vertical="center"/>
      <protection hidden="1"/>
    </xf>
    <xf numFmtId="0" fontId="16" fillId="2" borderId="0" xfId="0" applyFont="1" applyFill="1" applyProtection="1">
      <protection hidden="1"/>
    </xf>
    <xf numFmtId="0" fontId="20" fillId="2" borderId="0" xfId="0" applyFont="1" applyFill="1" applyAlignment="1" applyProtection="1">
      <alignment vertical="center"/>
      <protection hidden="1"/>
    </xf>
    <xf numFmtId="0" fontId="22" fillId="2" borderId="0" xfId="0" applyFont="1" applyFill="1"/>
    <xf numFmtId="0" fontId="20" fillId="2" borderId="0" xfId="0" applyFont="1" applyFill="1" applyAlignment="1">
      <alignment horizontal="right"/>
    </xf>
    <xf numFmtId="0" fontId="23" fillId="2" borderId="0" xfId="0" applyFont="1" applyFill="1" applyAlignment="1">
      <alignment vertical="center"/>
    </xf>
    <xf numFmtId="0" fontId="22" fillId="2" borderId="0" xfId="0" applyFont="1" applyFill="1" applyAlignment="1" applyProtection="1">
      <alignment horizontal="center"/>
      <protection hidden="1"/>
    </xf>
    <xf numFmtId="0" fontId="18" fillId="8" borderId="0" xfId="0" applyFont="1" applyFill="1" applyAlignment="1">
      <alignment horizontal="center" vertical="center"/>
    </xf>
    <xf numFmtId="0" fontId="0" fillId="8" borderId="0" xfId="0" applyFill="1"/>
    <xf numFmtId="0" fontId="13" fillId="4" borderId="2" xfId="0" applyFont="1" applyFill="1" applyBorder="1" applyAlignment="1" applyProtection="1">
      <alignment horizontal="center" vertical="center"/>
      <protection locked="0"/>
    </xf>
    <xf numFmtId="9" fontId="13" fillId="4" borderId="2" xfId="2" applyFont="1" applyFill="1" applyBorder="1" applyAlignment="1" applyProtection="1">
      <alignment horizontal="center" vertical="center"/>
      <protection locked="0"/>
    </xf>
    <xf numFmtId="0" fontId="13" fillId="4" borderId="3" xfId="0" applyFont="1" applyFill="1" applyBorder="1" applyAlignment="1" applyProtection="1">
      <alignment horizontal="center" vertical="center"/>
      <protection locked="0"/>
    </xf>
    <xf numFmtId="0" fontId="4" fillId="4" borderId="3" xfId="0" applyFont="1" applyFill="1" applyBorder="1" applyAlignment="1" applyProtection="1">
      <alignment horizontal="center" vertical="center"/>
      <protection locked="0"/>
    </xf>
    <xf numFmtId="0" fontId="4" fillId="4" borderId="4" xfId="0" applyFont="1" applyFill="1" applyBorder="1" applyAlignment="1" applyProtection="1">
      <alignment horizontal="center" vertical="center"/>
      <protection locked="0"/>
    </xf>
    <xf numFmtId="0" fontId="14" fillId="3" borderId="0" xfId="0" applyFont="1" applyFill="1" applyAlignment="1" applyProtection="1">
      <alignment horizontal="center" vertical="center"/>
      <protection locked="0"/>
    </xf>
    <xf numFmtId="14" fontId="15" fillId="4" borderId="2" xfId="0" applyNumberFormat="1" applyFont="1" applyFill="1" applyBorder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164" fontId="15" fillId="4" borderId="2" xfId="0" applyNumberFormat="1" applyFont="1" applyFill="1" applyBorder="1" applyAlignment="1" applyProtection="1">
      <alignment horizontal="center" vertical="center"/>
      <protection locked="0"/>
    </xf>
    <xf numFmtId="0" fontId="15" fillId="4" borderId="2" xfId="0" applyFont="1" applyFill="1" applyBorder="1" applyAlignment="1" applyProtection="1">
      <alignment horizontal="center" vertical="center"/>
      <protection locked="0"/>
    </xf>
    <xf numFmtId="9" fontId="15" fillId="4" borderId="2" xfId="2" applyFont="1" applyFill="1" applyBorder="1" applyAlignment="1" applyProtection="1">
      <alignment horizontal="center" vertical="center"/>
      <protection locked="0"/>
    </xf>
    <xf numFmtId="49" fontId="8" fillId="2" borderId="0" xfId="0" applyNumberFormat="1" applyFont="1" applyFill="1" applyProtection="1">
      <protection hidden="1"/>
    </xf>
    <xf numFmtId="49" fontId="17" fillId="7" borderId="5" xfId="1" applyNumberFormat="1" applyFont="1" applyFill="1" applyBorder="1" applyAlignment="1" applyProtection="1">
      <alignment horizontal="center" vertical="center"/>
      <protection hidden="1"/>
    </xf>
    <xf numFmtId="49" fontId="9" fillId="5" borderId="7" xfId="0" applyNumberFormat="1" applyFont="1" applyFill="1" applyBorder="1" applyAlignment="1" applyProtection="1">
      <alignment horizontal="center" vertical="center"/>
      <protection hidden="1"/>
    </xf>
    <xf numFmtId="49" fontId="15" fillId="4" borderId="2" xfId="0" applyNumberFormat="1" applyFont="1" applyFill="1" applyBorder="1" applyAlignment="1" applyProtection="1">
      <alignment horizontal="center" vertical="center"/>
      <protection locked="0"/>
    </xf>
    <xf numFmtId="49" fontId="3" fillId="2" borderId="0" xfId="0" applyNumberFormat="1" applyFont="1" applyFill="1" applyAlignment="1" applyProtection="1">
      <alignment horizontal="center"/>
      <protection hidden="1"/>
    </xf>
    <xf numFmtId="0" fontId="19" fillId="2" borderId="8" xfId="0" applyFont="1" applyFill="1" applyBorder="1" applyAlignment="1" applyProtection="1">
      <alignment horizontal="center" vertical="center"/>
      <protection hidden="1"/>
    </xf>
  </cellXfs>
  <cellStyles count="3">
    <cellStyle name="Moeda" xfId="1" builtinId="4"/>
    <cellStyle name="Normal" xfId="0" builtinId="0"/>
    <cellStyle name="Porcentagem" xfId="2" builtinId="5"/>
  </cellStyles>
  <dxfs count="4">
    <dxf>
      <font>
        <color theme="1"/>
      </font>
      <fill>
        <patternFill>
          <bgColor rgb="FF41C77E"/>
        </patternFill>
      </fill>
    </dxf>
    <dxf>
      <font>
        <color theme="1"/>
      </font>
      <fill>
        <patternFill>
          <bgColor rgb="FF41C77E"/>
        </patternFill>
      </fill>
    </dxf>
    <dxf>
      <font>
        <color theme="1"/>
      </font>
      <fill>
        <patternFill>
          <bgColor rgb="FF41C77E"/>
        </patternFill>
      </fill>
    </dxf>
    <dxf>
      <font>
        <color rgb="FF242B44"/>
      </font>
      <fill>
        <patternFill>
          <bgColor rgb="FF485580"/>
        </patternFill>
      </fill>
    </dxf>
  </dxfs>
  <tableStyles count="0" defaultTableStyle="TableStyleMedium2" defaultPivotStyle="PivotStyleLight16"/>
  <colors>
    <mruColors>
      <color rgb="FF323B59"/>
      <color rgb="FF41C77E"/>
      <color rgb="FFFDD692"/>
      <color rgb="FF242B44"/>
      <color rgb="FF485580"/>
      <color rgb="FFF37F8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Vendedores!A1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3.jpg"/><Relationship Id="rId4" Type="http://schemas.openxmlformats.org/officeDocument/2006/relationships/hyperlink" Target="https://youtu.be/OPp-tLKLq9A" TargetMode="Externa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https://zeplanilha.com/fluxodecaixa/" TargetMode="External"/><Relationship Id="rId2" Type="http://schemas.openxmlformats.org/officeDocument/2006/relationships/hyperlink" Target="#Vendas!A1"/><Relationship Id="rId1" Type="http://schemas.openxmlformats.org/officeDocument/2006/relationships/hyperlink" Target="https://plancomissaodevendas.zeplanilha.com" TargetMode="External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https://zeplanilha.com/financas/planilha-comissao-de-vendas/" TargetMode="External"/><Relationship Id="rId2" Type="http://schemas.openxmlformats.org/officeDocument/2006/relationships/image" Target="../media/image6.png"/><Relationship Id="rId1" Type="http://schemas.openxmlformats.org/officeDocument/2006/relationships/hyperlink" Target="https://zeplanilha.com/" TargetMode="External"/><Relationship Id="rId4" Type="http://schemas.openxmlformats.org/officeDocument/2006/relationships/hyperlink" Target="#Vendas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https://zeplanilha.com/financas/planilha-comissao-de-vendas/" TargetMode="External"/><Relationship Id="rId2" Type="http://schemas.openxmlformats.org/officeDocument/2006/relationships/image" Target="../media/image6.png"/><Relationship Id="rId1" Type="http://schemas.openxmlformats.org/officeDocument/2006/relationships/hyperlink" Target="https://zeplanilha.com/" TargetMode="External"/><Relationship Id="rId5" Type="http://schemas.openxmlformats.org/officeDocument/2006/relationships/hyperlink" Target="#AJUDA!A1"/><Relationship Id="rId4" Type="http://schemas.openxmlformats.org/officeDocument/2006/relationships/hyperlink" Target="#Vendedores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47626</xdr:colOff>
      <xdr:row>3</xdr:row>
      <xdr:rowOff>28575</xdr:rowOff>
    </xdr:from>
    <xdr:to>
      <xdr:col>16</xdr:col>
      <xdr:colOff>247650</xdr:colOff>
      <xdr:row>4</xdr:row>
      <xdr:rowOff>168762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C858D5C9-5F98-403C-8E61-0CD4DCAB39A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12250" b="-12"/>
        <a:stretch/>
      </xdr:blipFill>
      <xdr:spPr>
        <a:xfrm>
          <a:off x="247651" y="809625"/>
          <a:ext cx="9344024" cy="330687"/>
        </a:xfrm>
        <a:prstGeom prst="rect">
          <a:avLst/>
        </a:prstGeom>
      </xdr:spPr>
    </xdr:pic>
    <xdr:clientData/>
  </xdr:twoCellAnchor>
  <xdr:twoCellAnchor>
    <xdr:from>
      <xdr:col>6</xdr:col>
      <xdr:colOff>409574</xdr:colOff>
      <xdr:row>11</xdr:row>
      <xdr:rowOff>142873</xdr:rowOff>
    </xdr:from>
    <xdr:to>
      <xdr:col>7</xdr:col>
      <xdr:colOff>161924</xdr:colOff>
      <xdr:row>14</xdr:row>
      <xdr:rowOff>90167</xdr:rowOff>
    </xdr:to>
    <xdr:pic>
      <xdr:nvPicPr>
        <xdr:cNvPr id="7" name="Imagem 6">
          <a:extLst>
            <a:ext uri="{FF2B5EF4-FFF2-40B4-BE49-F238E27FC236}">
              <a16:creationId xmlns:a16="http://schemas.microsoft.com/office/drawing/2014/main" id="{0C516494-1ABA-4B25-A881-75913AC52D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lum bright="70000" contrast="-70000"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9686094">
          <a:off x="3657599" y="2533648"/>
          <a:ext cx="361950" cy="518794"/>
        </a:xfrm>
        <a:prstGeom prst="rect">
          <a:avLst/>
        </a:prstGeom>
      </xdr:spPr>
    </xdr:pic>
    <xdr:clientData/>
  </xdr:twoCellAnchor>
  <xdr:twoCellAnchor>
    <xdr:from>
      <xdr:col>1</xdr:col>
      <xdr:colOff>18568</xdr:colOff>
      <xdr:row>18</xdr:row>
      <xdr:rowOff>93745</xdr:rowOff>
    </xdr:from>
    <xdr:to>
      <xdr:col>9</xdr:col>
      <xdr:colOff>190500</xdr:colOff>
      <xdr:row>21</xdr:row>
      <xdr:rowOff>85725</xdr:rowOff>
    </xdr:to>
    <xdr:grpSp>
      <xdr:nvGrpSpPr>
        <xdr:cNvPr id="17" name="Agrupar 16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BD13CB20-57F5-4A91-D855-E66E71A78BC8}"/>
            </a:ext>
          </a:extLst>
        </xdr:cNvPr>
        <xdr:cNvGrpSpPr/>
      </xdr:nvGrpSpPr>
      <xdr:grpSpPr>
        <a:xfrm>
          <a:off x="218593" y="4094245"/>
          <a:ext cx="5048732" cy="563480"/>
          <a:chOff x="218593" y="3818020"/>
          <a:chExt cx="5048732" cy="563480"/>
        </a:xfrm>
      </xdr:grpSpPr>
      <xdr:sp macro="" textlink="">
        <xdr:nvSpPr>
          <xdr:cNvPr id="12" name="Retângulo: Cantos Arredondados 11">
            <a:extLst>
              <a:ext uri="{FF2B5EF4-FFF2-40B4-BE49-F238E27FC236}">
                <a16:creationId xmlns:a16="http://schemas.microsoft.com/office/drawing/2014/main" id="{57313692-B3A6-D4EF-DD47-F62D32837B9E}"/>
              </a:ext>
            </a:extLst>
          </xdr:cNvPr>
          <xdr:cNvSpPr/>
        </xdr:nvSpPr>
        <xdr:spPr>
          <a:xfrm>
            <a:off x="218593" y="3818020"/>
            <a:ext cx="5048732" cy="563480"/>
          </a:xfrm>
          <a:prstGeom prst="roundRect">
            <a:avLst/>
          </a:prstGeom>
          <a:solidFill>
            <a:srgbClr val="323B59">
              <a:alpha val="90000"/>
            </a:srgbClr>
          </a:solidFill>
          <a:ln>
            <a:gradFill>
              <a:gsLst>
                <a:gs pos="100000">
                  <a:srgbClr val="3A5BFF"/>
                </a:gs>
                <a:gs pos="0">
                  <a:srgbClr val="41C77E"/>
                </a:gs>
              </a:gsLst>
              <a:lin ang="5400000" scaled="1"/>
            </a:gradFill>
          </a:ln>
          <a:effectLst>
            <a:outerShdw blurRad="63500" sx="102000" sy="102000" algn="ctr" rotWithShape="0">
              <a:prstClr val="black">
                <a:alpha val="2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3" name="CaixaDeTexto 12">
            <a:extLst>
              <a:ext uri="{FF2B5EF4-FFF2-40B4-BE49-F238E27FC236}">
                <a16:creationId xmlns:a16="http://schemas.microsoft.com/office/drawing/2014/main" id="{C6C9588B-1C70-0229-4FB0-747FF11DB4A0}"/>
              </a:ext>
            </a:extLst>
          </xdr:cNvPr>
          <xdr:cNvSpPr txBox="1"/>
        </xdr:nvSpPr>
        <xdr:spPr>
          <a:xfrm>
            <a:off x="447676" y="3891145"/>
            <a:ext cx="4638674" cy="40463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r>
              <a:rPr lang="pt-BR" sz="1800" b="1">
                <a:solidFill>
                  <a:schemeClr val="bg1">
                    <a:lumMod val="65000"/>
                  </a:schemeClr>
                </a:solidFill>
                <a:effectLst/>
                <a:latin typeface="+mn-lt"/>
                <a:ea typeface="+mn-ea"/>
                <a:cs typeface="+mn-cs"/>
              </a:rPr>
              <a:t>Já assisti</a:t>
            </a:r>
            <a:r>
              <a:rPr lang="pt-BR" sz="1800" b="1" baseline="0">
                <a:solidFill>
                  <a:schemeClr val="bg1">
                    <a:lumMod val="65000"/>
                  </a:schemeClr>
                </a:solidFill>
                <a:effectLst/>
                <a:latin typeface="+mn-lt"/>
                <a:ea typeface="+mn-ea"/>
                <a:cs typeface="+mn-cs"/>
              </a:rPr>
              <a:t> ao vídeo e quero acessar a planilha</a:t>
            </a:r>
            <a:endParaRPr lang="pt-BR" sz="1800">
              <a:solidFill>
                <a:schemeClr val="bg1">
                  <a:lumMod val="65000"/>
                </a:schemeClr>
              </a:solidFill>
              <a:effectLst/>
            </a:endParaRPr>
          </a:p>
        </xdr:txBody>
      </xdr:sp>
    </xdr:grpSp>
    <xdr:clientData/>
  </xdr:twoCellAnchor>
  <xdr:twoCellAnchor editAs="oneCell">
    <xdr:from>
      <xdr:col>1</xdr:col>
      <xdr:colOff>57150</xdr:colOff>
      <xdr:row>7</xdr:row>
      <xdr:rowOff>152401</xdr:rowOff>
    </xdr:from>
    <xdr:to>
      <xdr:col>6</xdr:col>
      <xdr:colOff>285750</xdr:colOff>
      <xdr:row>17</xdr:row>
      <xdr:rowOff>90489</xdr:rowOff>
    </xdr:to>
    <xdr:pic>
      <xdr:nvPicPr>
        <xdr:cNvPr id="16" name="Imagem 15" descr="Tela de jogo de vídeo game&#10;&#10;Descrição gerada automaticamente com confiança média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CC97CAD-4ABD-7E79-80D1-EF01876F5E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7175" y="1781176"/>
          <a:ext cx="3276600" cy="184308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4</xdr:row>
      <xdr:rowOff>28575</xdr:rowOff>
    </xdr:from>
    <xdr:to>
      <xdr:col>10</xdr:col>
      <xdr:colOff>504825</xdr:colOff>
      <xdr:row>16</xdr:row>
      <xdr:rowOff>38100</xdr:rowOff>
    </xdr:to>
    <xdr:grpSp>
      <xdr:nvGrpSpPr>
        <xdr:cNvPr id="2" name="Agrupar 1">
          <a:extLst>
            <a:ext uri="{FF2B5EF4-FFF2-40B4-BE49-F238E27FC236}">
              <a16:creationId xmlns:a16="http://schemas.microsoft.com/office/drawing/2014/main" id="{4AE9C734-337F-4FEB-A3CE-63596B445CBE}"/>
            </a:ext>
          </a:extLst>
        </xdr:cNvPr>
        <xdr:cNvGrpSpPr/>
      </xdr:nvGrpSpPr>
      <xdr:grpSpPr>
        <a:xfrm>
          <a:off x="38100" y="790575"/>
          <a:ext cx="6562725" cy="2295525"/>
          <a:chOff x="1238250" y="1352550"/>
          <a:chExt cx="6562725" cy="2295525"/>
        </a:xfrm>
      </xdr:grpSpPr>
      <xdr:grpSp>
        <xdr:nvGrpSpPr>
          <xdr:cNvPr id="3" name="Agrupar 2">
            <a:extLst>
              <a:ext uri="{FF2B5EF4-FFF2-40B4-BE49-F238E27FC236}">
                <a16:creationId xmlns:a16="http://schemas.microsoft.com/office/drawing/2014/main" id="{D46C70A2-2B00-1949-7D3D-DC3440B10B79}"/>
              </a:ext>
            </a:extLst>
          </xdr:cNvPr>
          <xdr:cNvGrpSpPr/>
        </xdr:nvGrpSpPr>
        <xdr:grpSpPr>
          <a:xfrm>
            <a:off x="1238250" y="1352550"/>
            <a:ext cx="6515100" cy="381000"/>
            <a:chOff x="361950" y="323850"/>
            <a:chExt cx="6515100" cy="381000"/>
          </a:xfrm>
        </xdr:grpSpPr>
        <xdr:cxnSp macro="">
          <xdr:nvCxnSpPr>
            <xdr:cNvPr id="6" name="Conector reto 5">
              <a:extLst>
                <a:ext uri="{FF2B5EF4-FFF2-40B4-BE49-F238E27FC236}">
                  <a16:creationId xmlns:a16="http://schemas.microsoft.com/office/drawing/2014/main" id="{6CB706B6-AD39-3506-8478-7EBAD3B2C22F}"/>
                </a:ext>
              </a:extLst>
            </xdr:cNvPr>
            <xdr:cNvCxnSpPr/>
          </xdr:nvCxnSpPr>
          <xdr:spPr>
            <a:xfrm>
              <a:off x="3886200" y="533286"/>
              <a:ext cx="2990850" cy="0"/>
            </a:xfrm>
            <a:prstGeom prst="line">
              <a:avLst/>
            </a:prstGeom>
            <a:ln>
              <a:solidFill>
                <a:schemeClr val="bg1">
                  <a:lumMod val="50000"/>
                  <a:alpha val="70000"/>
                </a:schemeClr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7" name="CaixaDeTexto 6">
              <a:extLst>
                <a:ext uri="{FF2B5EF4-FFF2-40B4-BE49-F238E27FC236}">
                  <a16:creationId xmlns:a16="http://schemas.microsoft.com/office/drawing/2014/main" id="{592F14BF-91F8-DDD0-E029-827508347DE3}"/>
                </a:ext>
              </a:extLst>
            </xdr:cNvPr>
            <xdr:cNvSpPr txBox="1"/>
          </xdr:nvSpPr>
          <xdr:spPr>
            <a:xfrm>
              <a:off x="361950" y="323850"/>
              <a:ext cx="4171950" cy="3810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l"/>
              <a:r>
                <a:rPr lang="en-US" sz="1800" b="1" i="0" u="none" strike="noStrike">
                  <a:solidFill>
                    <a:schemeClr val="accent1">
                      <a:lumMod val="75000"/>
                    </a:schemeClr>
                  </a:solidFill>
                  <a:latin typeface="Calibri"/>
                  <a:cs typeface="Calibri"/>
                </a:rPr>
                <a:t>Precisa de mais linhas para lançar?</a:t>
              </a:r>
            </a:p>
          </xdr:txBody>
        </xdr:sp>
      </xdr:grpSp>
      <xdr:sp macro="" textlink="">
        <xdr:nvSpPr>
          <xdr:cNvPr id="4" name="CaixaDeTexto 3">
            <a:extLst>
              <a:ext uri="{FF2B5EF4-FFF2-40B4-BE49-F238E27FC236}">
                <a16:creationId xmlns:a16="http://schemas.microsoft.com/office/drawing/2014/main" id="{EFAB840B-75C9-8C87-EBA8-2F2BB9D250D1}"/>
              </a:ext>
            </a:extLst>
          </xdr:cNvPr>
          <xdr:cNvSpPr txBox="1"/>
        </xdr:nvSpPr>
        <xdr:spPr>
          <a:xfrm>
            <a:off x="1243012" y="1647824"/>
            <a:ext cx="6557963" cy="80962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lang="en-US" sz="1200" b="0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A planilha suporta até</a:t>
            </a:r>
            <a:r>
              <a:rPr lang="en-US" sz="12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 10 vendas</a:t>
            </a:r>
            <a:r>
              <a:rPr lang="en-US" sz="1200" b="0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, pois é uma versão demonstrativa. Para acessar a versão desbloqueada com 500 linhas (e possibilidade de aumentar), realize a compra através deste link no botão abaixo.</a:t>
            </a:r>
          </a:p>
        </xdr:txBody>
      </xdr:sp>
      <xdr:sp macro="" textlink="">
        <xdr:nvSpPr>
          <xdr:cNvPr id="5" name="CaixaDeTexto 4">
            <a:extLst>
              <a:ext uri="{FF2B5EF4-FFF2-40B4-BE49-F238E27FC236}">
                <a16:creationId xmlns:a16="http://schemas.microsoft.com/office/drawing/2014/main" id="{92356A35-8C50-AA51-EC21-16166617018A}"/>
              </a:ext>
            </a:extLst>
          </xdr:cNvPr>
          <xdr:cNvSpPr txBox="1"/>
        </xdr:nvSpPr>
        <xdr:spPr>
          <a:xfrm>
            <a:off x="1757362" y="3352799"/>
            <a:ext cx="3862387" cy="29527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lang="en-US" sz="1200" b="0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ou acesse: </a:t>
            </a:r>
            <a:r>
              <a:rPr lang="en-US" sz="1200" b="1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https://plancomissaodevendas.zeplanilha.com</a:t>
            </a:r>
          </a:p>
        </xdr:txBody>
      </xdr:sp>
    </xdr:grpSp>
    <xdr:clientData/>
  </xdr:twoCellAnchor>
  <xdr:twoCellAnchor>
    <xdr:from>
      <xdr:col>1</xdr:col>
      <xdr:colOff>95249</xdr:colOff>
      <xdr:row>12</xdr:row>
      <xdr:rowOff>28575</xdr:rowOff>
    </xdr:from>
    <xdr:to>
      <xdr:col>6</xdr:col>
      <xdr:colOff>142874</xdr:colOff>
      <xdr:row>14</xdr:row>
      <xdr:rowOff>66675</xdr:rowOff>
    </xdr:to>
    <xdr:grpSp>
      <xdr:nvGrpSpPr>
        <xdr:cNvPr id="8" name="Agrupar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A9423F5-4E8E-4957-954C-A34CA8B06964}"/>
            </a:ext>
          </a:extLst>
        </xdr:cNvPr>
        <xdr:cNvGrpSpPr/>
      </xdr:nvGrpSpPr>
      <xdr:grpSpPr>
        <a:xfrm>
          <a:off x="704849" y="2314575"/>
          <a:ext cx="3095625" cy="419100"/>
          <a:chOff x="3048000" y="2857500"/>
          <a:chExt cx="2209800" cy="247650"/>
        </a:xfrm>
      </xdr:grpSpPr>
      <xdr:sp macro="" textlink="">
        <xdr:nvSpPr>
          <xdr:cNvPr id="9" name="Retângulo: Cantos Arredondados 8">
            <a:extLst>
              <a:ext uri="{FF2B5EF4-FFF2-40B4-BE49-F238E27FC236}">
                <a16:creationId xmlns:a16="http://schemas.microsoft.com/office/drawing/2014/main" id="{947539F0-B89E-3A82-DBDD-921D178BBEDD}"/>
              </a:ext>
            </a:extLst>
          </xdr:cNvPr>
          <xdr:cNvSpPr/>
        </xdr:nvSpPr>
        <xdr:spPr>
          <a:xfrm>
            <a:off x="3048000" y="2857500"/>
            <a:ext cx="2209800" cy="247650"/>
          </a:xfrm>
          <a:prstGeom prst="roundRect">
            <a:avLst/>
          </a:prstGeom>
          <a:solidFill>
            <a:srgbClr val="4F46BB">
              <a:alpha val="80000"/>
            </a:srgbClr>
          </a:solidFill>
          <a:ln>
            <a:solidFill>
              <a:schemeClr val="tx1">
                <a:lumMod val="65000"/>
                <a:lumOff val="35000"/>
              </a:schemeClr>
            </a:solidFill>
          </a:ln>
          <a:effectLst>
            <a:outerShdw blurRad="63500" sx="102000" sy="102000" algn="ctr" rotWithShape="0">
              <a:prstClr val="black">
                <a:alpha val="7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0" name="CaixaDeTexto 9">
            <a:extLst>
              <a:ext uri="{FF2B5EF4-FFF2-40B4-BE49-F238E27FC236}">
                <a16:creationId xmlns:a16="http://schemas.microsoft.com/office/drawing/2014/main" id="{C73AF255-897C-DE39-1FB4-107E7953F361}"/>
              </a:ext>
            </a:extLst>
          </xdr:cNvPr>
          <xdr:cNvSpPr txBox="1"/>
        </xdr:nvSpPr>
        <xdr:spPr>
          <a:xfrm>
            <a:off x="3162299" y="2862263"/>
            <a:ext cx="1981200" cy="23812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r>
              <a:rPr lang="pt-BR" sz="1400" b="1">
                <a:solidFill>
                  <a:srgbClr val="FDD692"/>
                </a:solidFill>
              </a:rPr>
              <a:t>Comprar versão desbloqueada</a:t>
            </a:r>
          </a:p>
        </xdr:txBody>
      </xdr:sp>
    </xdr:grpSp>
    <xdr:clientData/>
  </xdr:twoCellAnchor>
  <xdr:twoCellAnchor>
    <xdr:from>
      <xdr:col>0</xdr:col>
      <xdr:colOff>95250</xdr:colOff>
      <xdr:row>19</xdr:row>
      <xdr:rowOff>9525</xdr:rowOff>
    </xdr:from>
    <xdr:to>
      <xdr:col>11</xdr:col>
      <xdr:colOff>95250</xdr:colOff>
      <xdr:row>26</xdr:row>
      <xdr:rowOff>152400</xdr:rowOff>
    </xdr:to>
    <xdr:grpSp>
      <xdr:nvGrpSpPr>
        <xdr:cNvPr id="11" name="Agrupar 10">
          <a:extLst>
            <a:ext uri="{FF2B5EF4-FFF2-40B4-BE49-F238E27FC236}">
              <a16:creationId xmlns:a16="http://schemas.microsoft.com/office/drawing/2014/main" id="{6334E66F-12E6-4ACC-B5F6-23C776628EF3}"/>
            </a:ext>
          </a:extLst>
        </xdr:cNvPr>
        <xdr:cNvGrpSpPr/>
      </xdr:nvGrpSpPr>
      <xdr:grpSpPr>
        <a:xfrm>
          <a:off x="95250" y="3629025"/>
          <a:ext cx="6705600" cy="1476375"/>
          <a:chOff x="5781675" y="1123950"/>
          <a:chExt cx="6705600" cy="1476375"/>
        </a:xfrm>
      </xdr:grpSpPr>
      <xdr:sp macro="" textlink="">
        <xdr:nvSpPr>
          <xdr:cNvPr id="12" name="Retângulo: Cantos Arredondados 11">
            <a:extLst>
              <a:ext uri="{FF2B5EF4-FFF2-40B4-BE49-F238E27FC236}">
                <a16:creationId xmlns:a16="http://schemas.microsoft.com/office/drawing/2014/main" id="{F38E9694-A546-E1C3-34AE-05B3BDE76F25}"/>
              </a:ext>
            </a:extLst>
          </xdr:cNvPr>
          <xdr:cNvSpPr/>
        </xdr:nvSpPr>
        <xdr:spPr>
          <a:xfrm>
            <a:off x="5810250" y="1123950"/>
            <a:ext cx="6677025" cy="1476375"/>
          </a:xfrm>
          <a:prstGeom prst="roundRect">
            <a:avLst>
              <a:gd name="adj" fmla="val 5699"/>
            </a:avLst>
          </a:prstGeom>
          <a:solidFill>
            <a:srgbClr val="313758"/>
          </a:solidFill>
          <a:effectLst>
            <a:outerShdw blurRad="50800" dist="38100" dir="2700000" algn="tl" rotWithShape="0">
              <a:prstClr val="black">
                <a:alpha val="2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grpSp>
        <xdr:nvGrpSpPr>
          <xdr:cNvPr id="13" name="Agrupar 12">
            <a:extLst>
              <a:ext uri="{FF2B5EF4-FFF2-40B4-BE49-F238E27FC236}">
                <a16:creationId xmlns:a16="http://schemas.microsoft.com/office/drawing/2014/main" id="{D5225C39-4FA8-0C71-097B-AD248393F188}"/>
              </a:ext>
            </a:extLst>
          </xdr:cNvPr>
          <xdr:cNvGrpSpPr/>
        </xdr:nvGrpSpPr>
        <xdr:grpSpPr>
          <a:xfrm>
            <a:off x="5781675" y="1152525"/>
            <a:ext cx="6543675" cy="1400175"/>
            <a:chOff x="57150" y="4572000"/>
            <a:chExt cx="6543675" cy="1400175"/>
          </a:xfrm>
        </xdr:grpSpPr>
        <xdr:sp macro="" textlink="">
          <xdr:nvSpPr>
            <xdr:cNvPr id="14" name="CaixaDeTexto 13">
              <a:extLst>
                <a:ext uri="{FF2B5EF4-FFF2-40B4-BE49-F238E27FC236}">
                  <a16:creationId xmlns:a16="http://schemas.microsoft.com/office/drawing/2014/main" id="{030BEBED-04FE-9DB1-3827-D4EB642E885C}"/>
                </a:ext>
              </a:extLst>
            </xdr:cNvPr>
            <xdr:cNvSpPr txBox="1"/>
          </xdr:nvSpPr>
          <xdr:spPr>
            <a:xfrm>
              <a:off x="57150" y="4895849"/>
              <a:ext cx="6543675" cy="107632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pPr marL="0" marR="0" lvl="0" indent="0" algn="l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en-US" sz="1200" b="0" i="0" u="none" strike="noStrike">
                  <a:solidFill>
                    <a:srgbClr val="41C77E"/>
                  </a:solidFill>
                  <a:latin typeface="Calibri"/>
                  <a:ea typeface="+mn-ea"/>
                  <a:cs typeface="Calibri"/>
                  <a:sym typeface="Webdings" panose="05030102010509060703" pitchFamily="18" charset="2"/>
                </a:rPr>
                <a:t></a:t>
              </a:r>
              <a:r>
                <a:rPr lang="en-US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 100% desbloqueada. Você poderá editar tudo</a:t>
              </a:r>
              <a:r>
                <a:rPr lang="en-US" sz="1200" b="0" i="0" u="none" strike="noStrike" baseline="0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. Inserir logotipo, alterar textos e fórmulas, etc.</a:t>
              </a:r>
              <a:br>
                <a:rPr lang="en-US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</a:br>
              <a:r>
                <a:rPr lang="en-US" sz="1200" b="0" i="0" u="none" strike="noStrike">
                  <a:solidFill>
                    <a:srgbClr val="41C77E"/>
                  </a:solidFill>
                  <a:latin typeface="Calibri"/>
                  <a:ea typeface="+mn-ea"/>
                  <a:cs typeface="Calibri"/>
                  <a:sym typeface="Webdings" panose="05030102010509060703" pitchFamily="18" charset="2"/>
                </a:rPr>
                <a:t></a:t>
              </a:r>
              <a:r>
                <a:rPr lang="en-US" sz="1200" b="1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  <a:sym typeface="Webdings" panose="05030102010509060703" pitchFamily="18" charset="2"/>
                </a:rPr>
                <a:t> </a:t>
              </a:r>
              <a:r>
                <a:rPr lang="en-US" sz="1200" b="1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Não </a:t>
              </a:r>
              <a:r>
                <a:rPr lang="en-US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é necessário fazer uma assinatura mensal. </a:t>
              </a:r>
              <a:r>
                <a:rPr lang="en-US" sz="1200" b="1" i="0" u="sng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Pagamento Único</a:t>
              </a:r>
              <a:r>
                <a:rPr lang="en-US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.</a:t>
              </a:r>
              <a:br>
                <a:rPr lang="en-US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</a:br>
              <a:r>
                <a:rPr lang="en-US" sz="1200" b="0" i="0" u="none" strike="noStrike">
                  <a:solidFill>
                    <a:srgbClr val="41C77E"/>
                  </a:solidFill>
                  <a:latin typeface="Calibri"/>
                  <a:ea typeface="+mn-ea"/>
                  <a:cs typeface="Calibri"/>
                  <a:sym typeface="Webdings" panose="05030102010509060703" pitchFamily="18" charset="2"/>
                </a:rPr>
                <a:t></a:t>
              </a:r>
              <a:r>
                <a:rPr lang="en-US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 O envio é </a:t>
              </a:r>
              <a:r>
                <a:rPr lang="en-US" sz="1200" b="1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imediato após o pagamento</a:t>
              </a:r>
              <a:r>
                <a:rPr lang="en-US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. Nosso sistema é automatizado e irá enviar para seu email.</a:t>
              </a:r>
              <a:br>
                <a:rPr lang="en-US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</a:br>
              <a:r>
                <a:rPr lang="en-US" sz="1200" b="0" i="0" u="none" strike="noStrike">
                  <a:solidFill>
                    <a:srgbClr val="41C77E"/>
                  </a:solidFill>
                  <a:latin typeface="Calibri"/>
                  <a:ea typeface="+mn-ea"/>
                  <a:cs typeface="Calibri"/>
                  <a:sym typeface="Webdings" panose="05030102010509060703" pitchFamily="18" charset="2"/>
                </a:rPr>
                <a:t></a:t>
              </a:r>
              <a:r>
                <a:rPr lang="en-US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 </a:t>
              </a:r>
              <a:r>
                <a:rPr lang="pt-BR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Você não deve utilizar em Google Drive / Google Sheets / Excel Online / Numbers / LibreOffice.</a:t>
              </a:r>
              <a:br>
                <a:rPr lang="pt-BR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</a:br>
              <a:r>
                <a:rPr lang="en-US" sz="1200" b="0" i="0" u="none" strike="noStrike">
                  <a:solidFill>
                    <a:srgbClr val="41C77E"/>
                  </a:solidFill>
                  <a:latin typeface="Calibri"/>
                  <a:ea typeface="+mn-ea"/>
                  <a:cs typeface="Calibri"/>
                  <a:sym typeface="Webdings" panose="05030102010509060703" pitchFamily="18" charset="2"/>
                </a:rPr>
                <a:t></a:t>
              </a:r>
              <a:r>
                <a:rPr lang="en-US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 Vitalícia, portanto não expira. </a:t>
              </a:r>
              <a:br>
                <a:rPr lang="en-US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</a:br>
              <a:endParaRPr lang="en-US" sz="1200" b="0" i="0" u="none" strike="noStrike">
                <a:solidFill>
                  <a:schemeClr val="bg1">
                    <a:lumMod val="85000"/>
                  </a:schemeClr>
                </a:solidFill>
                <a:latin typeface="Calibri"/>
                <a:ea typeface="+mn-ea"/>
                <a:cs typeface="Calibri"/>
              </a:endParaRPr>
            </a:p>
          </xdr:txBody>
        </xdr:sp>
        <xdr:sp macro="" textlink="">
          <xdr:nvSpPr>
            <xdr:cNvPr id="15" name="CaixaDeTexto 14">
              <a:extLst>
                <a:ext uri="{FF2B5EF4-FFF2-40B4-BE49-F238E27FC236}">
                  <a16:creationId xmlns:a16="http://schemas.microsoft.com/office/drawing/2014/main" id="{936392D6-34DE-C345-C065-2987F2F3B1C8}"/>
                </a:ext>
              </a:extLst>
            </xdr:cNvPr>
            <xdr:cNvSpPr txBox="1"/>
          </xdr:nvSpPr>
          <xdr:spPr>
            <a:xfrm>
              <a:off x="104774" y="4572000"/>
              <a:ext cx="3705225" cy="3810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l"/>
              <a:r>
                <a:rPr lang="en-US" sz="1400" b="1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cs typeface="Calibri"/>
                </a:rPr>
                <a:t>Resumo da Planilha Desbloqueada</a:t>
              </a:r>
            </a:p>
          </xdr:txBody>
        </xdr:sp>
      </xdr:grpSp>
    </xdr:grpSp>
    <xdr:clientData/>
  </xdr:twoCellAnchor>
  <xdr:twoCellAnchor>
    <xdr:from>
      <xdr:col>3</xdr:col>
      <xdr:colOff>28575</xdr:colOff>
      <xdr:row>0</xdr:row>
      <xdr:rowOff>190499</xdr:rowOff>
    </xdr:from>
    <xdr:to>
      <xdr:col>8</xdr:col>
      <xdr:colOff>219075</xdr:colOff>
      <xdr:row>2</xdr:row>
      <xdr:rowOff>161924</xdr:rowOff>
    </xdr:to>
    <xdr:grpSp>
      <xdr:nvGrpSpPr>
        <xdr:cNvPr id="16" name="Agrupar 1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89AC8CA-F550-4A6D-B16D-89699A54059F}"/>
            </a:ext>
          </a:extLst>
        </xdr:cNvPr>
        <xdr:cNvGrpSpPr/>
      </xdr:nvGrpSpPr>
      <xdr:grpSpPr>
        <a:xfrm>
          <a:off x="1857375" y="190499"/>
          <a:ext cx="3238500" cy="352425"/>
          <a:chOff x="2709430" y="4109820"/>
          <a:chExt cx="2222876" cy="352425"/>
        </a:xfrm>
      </xdr:grpSpPr>
      <xdr:sp macro="" textlink="">
        <xdr:nvSpPr>
          <xdr:cNvPr id="17" name="Retângulo: Cantos Arredondados 16">
            <a:extLst>
              <a:ext uri="{FF2B5EF4-FFF2-40B4-BE49-F238E27FC236}">
                <a16:creationId xmlns:a16="http://schemas.microsoft.com/office/drawing/2014/main" id="{1AF2A2D1-2261-0273-923E-86AD9AAD7306}"/>
              </a:ext>
            </a:extLst>
          </xdr:cNvPr>
          <xdr:cNvSpPr/>
        </xdr:nvSpPr>
        <xdr:spPr>
          <a:xfrm>
            <a:off x="2709430" y="4109820"/>
            <a:ext cx="2222876" cy="352425"/>
          </a:xfrm>
          <a:prstGeom prst="roundRect">
            <a:avLst/>
          </a:prstGeom>
          <a:solidFill>
            <a:srgbClr val="313758">
              <a:alpha val="80000"/>
            </a:srgbClr>
          </a:solidFill>
          <a:ln>
            <a:solidFill>
              <a:schemeClr val="tx1">
                <a:lumMod val="65000"/>
                <a:lumOff val="35000"/>
              </a:schemeClr>
            </a:solidFill>
          </a:ln>
          <a:effectLst>
            <a:outerShdw blurRad="63500" sx="102000" sy="102000" algn="ctr" rotWithShape="0">
              <a:prstClr val="black">
                <a:alpha val="7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8" name="CaixaDeTexto 17">
            <a:extLst>
              <a:ext uri="{FF2B5EF4-FFF2-40B4-BE49-F238E27FC236}">
                <a16:creationId xmlns:a16="http://schemas.microsoft.com/office/drawing/2014/main" id="{EAF9F64B-7601-61B6-057B-4DDC723DD6B7}"/>
              </a:ext>
            </a:extLst>
          </xdr:cNvPr>
          <xdr:cNvSpPr txBox="1"/>
        </xdr:nvSpPr>
        <xdr:spPr>
          <a:xfrm>
            <a:off x="2823729" y="4166970"/>
            <a:ext cx="1981200" cy="23812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r>
              <a:rPr lang="pt-BR" sz="1000" b="1">
                <a:solidFill>
                  <a:srgbClr val="FDD692"/>
                </a:solidFill>
              </a:rPr>
              <a:t>Clique aqui para retornar </a:t>
            </a:r>
          </a:p>
        </xdr:txBody>
      </xdr:sp>
    </xdr:grpSp>
    <xdr:clientData/>
  </xdr:twoCellAnchor>
  <xdr:twoCellAnchor>
    <xdr:from>
      <xdr:col>11</xdr:col>
      <xdr:colOff>323850</xdr:colOff>
      <xdr:row>3</xdr:row>
      <xdr:rowOff>85725</xdr:rowOff>
    </xdr:from>
    <xdr:to>
      <xdr:col>20</xdr:col>
      <xdr:colOff>171450</xdr:colOff>
      <xdr:row>6</xdr:row>
      <xdr:rowOff>114300</xdr:rowOff>
    </xdr:to>
    <xdr:grpSp>
      <xdr:nvGrpSpPr>
        <xdr:cNvPr id="19" name="Agrupar 18">
          <a:extLst>
            <a:ext uri="{FF2B5EF4-FFF2-40B4-BE49-F238E27FC236}">
              <a16:creationId xmlns:a16="http://schemas.microsoft.com/office/drawing/2014/main" id="{00255167-56CC-4836-A361-95A4BA7A1F4E}"/>
            </a:ext>
          </a:extLst>
        </xdr:cNvPr>
        <xdr:cNvGrpSpPr/>
      </xdr:nvGrpSpPr>
      <xdr:grpSpPr>
        <a:xfrm>
          <a:off x="7029450" y="657225"/>
          <a:ext cx="5334000" cy="600075"/>
          <a:chOff x="1238250" y="1352550"/>
          <a:chExt cx="5334000" cy="600075"/>
        </a:xfrm>
      </xdr:grpSpPr>
      <xdr:grpSp>
        <xdr:nvGrpSpPr>
          <xdr:cNvPr id="20" name="Agrupar 19">
            <a:extLst>
              <a:ext uri="{FF2B5EF4-FFF2-40B4-BE49-F238E27FC236}">
                <a16:creationId xmlns:a16="http://schemas.microsoft.com/office/drawing/2014/main" id="{318DFF4F-AE62-EA1E-2CB1-14336764ED0A}"/>
              </a:ext>
            </a:extLst>
          </xdr:cNvPr>
          <xdr:cNvGrpSpPr/>
        </xdr:nvGrpSpPr>
        <xdr:grpSpPr>
          <a:xfrm>
            <a:off x="1238250" y="1352550"/>
            <a:ext cx="5334000" cy="381000"/>
            <a:chOff x="361950" y="323850"/>
            <a:chExt cx="5334000" cy="381000"/>
          </a:xfrm>
        </xdr:grpSpPr>
        <xdr:cxnSp macro="">
          <xdr:nvCxnSpPr>
            <xdr:cNvPr id="22" name="Conector reto 21">
              <a:extLst>
                <a:ext uri="{FF2B5EF4-FFF2-40B4-BE49-F238E27FC236}">
                  <a16:creationId xmlns:a16="http://schemas.microsoft.com/office/drawing/2014/main" id="{0E1FF0F1-A182-73B8-1D8B-7ECDEE111329}"/>
                </a:ext>
              </a:extLst>
            </xdr:cNvPr>
            <xdr:cNvCxnSpPr/>
          </xdr:nvCxnSpPr>
          <xdr:spPr>
            <a:xfrm>
              <a:off x="4457700" y="533286"/>
              <a:ext cx="1238250" cy="0"/>
            </a:xfrm>
            <a:prstGeom prst="line">
              <a:avLst/>
            </a:prstGeom>
            <a:ln>
              <a:solidFill>
                <a:schemeClr val="bg1">
                  <a:lumMod val="50000"/>
                  <a:alpha val="70000"/>
                </a:schemeClr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23" name="CaixaDeTexto 22">
              <a:extLst>
                <a:ext uri="{FF2B5EF4-FFF2-40B4-BE49-F238E27FC236}">
                  <a16:creationId xmlns:a16="http://schemas.microsoft.com/office/drawing/2014/main" id="{BC67E7F5-3DE5-CCF6-0BE8-C6F75F3DCD88}"/>
                </a:ext>
              </a:extLst>
            </xdr:cNvPr>
            <xdr:cNvSpPr txBox="1"/>
          </xdr:nvSpPr>
          <xdr:spPr>
            <a:xfrm>
              <a:off x="361950" y="323850"/>
              <a:ext cx="4505325" cy="3810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l"/>
              <a:r>
                <a:rPr lang="en-US" sz="1400" b="1" i="0" u="none" strike="noStrike">
                  <a:solidFill>
                    <a:schemeClr val="tx1">
                      <a:lumMod val="75000"/>
                      <a:lumOff val="25000"/>
                    </a:schemeClr>
                  </a:solidFill>
                  <a:latin typeface="Calibri"/>
                  <a:cs typeface="Calibri"/>
                </a:rPr>
                <a:t>Na versão desbloqueada</a:t>
              </a:r>
              <a:r>
                <a:rPr lang="en-US" sz="1400" b="1" i="0" u="none" strike="noStrike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Calibri"/>
                  <a:cs typeface="Calibri"/>
                </a:rPr>
                <a:t> é possível inserir o logotipo?</a:t>
              </a:r>
              <a:endParaRPr lang="en-US" sz="1400" b="1" i="0" u="none" strike="noStrike">
                <a:solidFill>
                  <a:schemeClr val="tx1">
                    <a:lumMod val="75000"/>
                    <a:lumOff val="25000"/>
                  </a:schemeClr>
                </a:solidFill>
                <a:latin typeface="Calibri"/>
                <a:cs typeface="Calibri"/>
              </a:endParaRPr>
            </a:p>
          </xdr:txBody>
        </xdr:sp>
      </xdr:grpSp>
      <xdr:sp macro="" textlink="">
        <xdr:nvSpPr>
          <xdr:cNvPr id="21" name="CaixaDeTexto 20">
            <a:extLst>
              <a:ext uri="{FF2B5EF4-FFF2-40B4-BE49-F238E27FC236}">
                <a16:creationId xmlns:a16="http://schemas.microsoft.com/office/drawing/2014/main" id="{7B9D8222-F252-C9CF-3E44-457DC749730D}"/>
              </a:ext>
            </a:extLst>
          </xdr:cNvPr>
          <xdr:cNvSpPr txBox="1"/>
        </xdr:nvSpPr>
        <xdr:spPr>
          <a:xfrm>
            <a:off x="1243012" y="1647824"/>
            <a:ext cx="4614863" cy="30480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lang="en-US" sz="1200" b="0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Sim. A planilha é enviada 100% desbloqueada. Você</a:t>
            </a:r>
            <a:r>
              <a:rPr lang="en-US" sz="12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 pode editar tudo!</a:t>
            </a:r>
            <a:endParaRPr lang="en-US" sz="1200" b="0" i="0" u="none" strike="noStrike">
              <a:solidFill>
                <a:schemeClr val="tx1">
                  <a:lumMod val="65000"/>
                  <a:lumOff val="35000"/>
                </a:schemeClr>
              </a:solidFill>
              <a:latin typeface="+mn-lt"/>
              <a:cs typeface="Calibri"/>
            </a:endParaRPr>
          </a:p>
        </xdr:txBody>
      </xdr:sp>
    </xdr:grpSp>
    <xdr:clientData/>
  </xdr:twoCellAnchor>
  <xdr:twoCellAnchor>
    <xdr:from>
      <xdr:col>11</xdr:col>
      <xdr:colOff>323850</xdr:colOff>
      <xdr:row>12</xdr:row>
      <xdr:rowOff>104775</xdr:rowOff>
    </xdr:from>
    <xdr:to>
      <xdr:col>20</xdr:col>
      <xdr:colOff>180975</xdr:colOff>
      <xdr:row>15</xdr:row>
      <xdr:rowOff>133350</xdr:rowOff>
    </xdr:to>
    <xdr:grpSp>
      <xdr:nvGrpSpPr>
        <xdr:cNvPr id="24" name="Agrupar 23">
          <a:extLst>
            <a:ext uri="{FF2B5EF4-FFF2-40B4-BE49-F238E27FC236}">
              <a16:creationId xmlns:a16="http://schemas.microsoft.com/office/drawing/2014/main" id="{9D4F4B50-153E-42E7-A809-1340A14A849F}"/>
            </a:ext>
          </a:extLst>
        </xdr:cNvPr>
        <xdr:cNvGrpSpPr/>
      </xdr:nvGrpSpPr>
      <xdr:grpSpPr>
        <a:xfrm>
          <a:off x="7029450" y="2390775"/>
          <a:ext cx="5343525" cy="600075"/>
          <a:chOff x="1238250" y="1352550"/>
          <a:chExt cx="5343525" cy="600075"/>
        </a:xfrm>
      </xdr:grpSpPr>
      <xdr:grpSp>
        <xdr:nvGrpSpPr>
          <xdr:cNvPr id="25" name="Agrupar 24">
            <a:extLst>
              <a:ext uri="{FF2B5EF4-FFF2-40B4-BE49-F238E27FC236}">
                <a16:creationId xmlns:a16="http://schemas.microsoft.com/office/drawing/2014/main" id="{C50B7406-B26A-D5CA-1297-CA64D46E0852}"/>
              </a:ext>
            </a:extLst>
          </xdr:cNvPr>
          <xdr:cNvGrpSpPr/>
        </xdr:nvGrpSpPr>
        <xdr:grpSpPr>
          <a:xfrm>
            <a:off x="1238250" y="1352550"/>
            <a:ext cx="5343525" cy="381000"/>
            <a:chOff x="361950" y="323850"/>
            <a:chExt cx="5343525" cy="381000"/>
          </a:xfrm>
        </xdr:grpSpPr>
        <xdr:cxnSp macro="">
          <xdr:nvCxnSpPr>
            <xdr:cNvPr id="27" name="Conector reto 26">
              <a:extLst>
                <a:ext uri="{FF2B5EF4-FFF2-40B4-BE49-F238E27FC236}">
                  <a16:creationId xmlns:a16="http://schemas.microsoft.com/office/drawing/2014/main" id="{80FA4529-B8B4-D71D-013B-6F7742941C88}"/>
                </a:ext>
              </a:extLst>
            </xdr:cNvPr>
            <xdr:cNvCxnSpPr/>
          </xdr:nvCxnSpPr>
          <xdr:spPr>
            <a:xfrm>
              <a:off x="2000250" y="533286"/>
              <a:ext cx="3705225" cy="0"/>
            </a:xfrm>
            <a:prstGeom prst="line">
              <a:avLst/>
            </a:prstGeom>
            <a:ln>
              <a:solidFill>
                <a:schemeClr val="bg1">
                  <a:lumMod val="50000"/>
                  <a:alpha val="70000"/>
                </a:schemeClr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28" name="CaixaDeTexto 27">
              <a:extLst>
                <a:ext uri="{FF2B5EF4-FFF2-40B4-BE49-F238E27FC236}">
                  <a16:creationId xmlns:a16="http://schemas.microsoft.com/office/drawing/2014/main" id="{33B43DAF-322D-827F-4BCF-57FFBFDD3435}"/>
                </a:ext>
              </a:extLst>
            </xdr:cNvPr>
            <xdr:cNvSpPr txBox="1"/>
          </xdr:nvSpPr>
          <xdr:spPr>
            <a:xfrm>
              <a:off x="361950" y="323850"/>
              <a:ext cx="3990975" cy="3810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l"/>
              <a:r>
                <a:rPr lang="en-US" sz="1400" b="1" i="0" u="none" strike="noStrike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Calibri"/>
                  <a:cs typeface="Calibri"/>
                </a:rPr>
                <a:t>Tem mensalidade?</a:t>
              </a:r>
              <a:endParaRPr lang="en-US" sz="1400" b="1" i="0" u="none" strike="noStrike">
                <a:solidFill>
                  <a:schemeClr val="tx1">
                    <a:lumMod val="75000"/>
                    <a:lumOff val="25000"/>
                  </a:schemeClr>
                </a:solidFill>
                <a:latin typeface="Calibri"/>
                <a:cs typeface="Calibri"/>
              </a:endParaRPr>
            </a:p>
          </xdr:txBody>
        </xdr:sp>
      </xdr:grpSp>
      <xdr:sp macro="" textlink="">
        <xdr:nvSpPr>
          <xdr:cNvPr id="26" name="CaixaDeTexto 25">
            <a:extLst>
              <a:ext uri="{FF2B5EF4-FFF2-40B4-BE49-F238E27FC236}">
                <a16:creationId xmlns:a16="http://schemas.microsoft.com/office/drawing/2014/main" id="{C4CB2F88-7D60-AD6C-CCF4-CE6A877D9A0E}"/>
              </a:ext>
            </a:extLst>
          </xdr:cNvPr>
          <xdr:cNvSpPr txBox="1"/>
        </xdr:nvSpPr>
        <xdr:spPr>
          <a:xfrm>
            <a:off x="1243012" y="1647824"/>
            <a:ext cx="3567113" cy="30480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lang="en-US" sz="1200" b="0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Não</a:t>
            </a:r>
            <a:r>
              <a:rPr lang="en-US" sz="12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 temos mensalidade. Pagamento único.</a:t>
            </a:r>
            <a:endParaRPr lang="en-US" sz="1200" b="0" i="0" u="none" strike="noStrike">
              <a:solidFill>
                <a:schemeClr val="tx1">
                  <a:lumMod val="65000"/>
                  <a:lumOff val="35000"/>
                </a:schemeClr>
              </a:solidFill>
              <a:latin typeface="+mn-lt"/>
              <a:cs typeface="Calibri"/>
            </a:endParaRPr>
          </a:p>
        </xdr:txBody>
      </xdr:sp>
    </xdr:grpSp>
    <xdr:clientData/>
  </xdr:twoCellAnchor>
  <xdr:twoCellAnchor>
    <xdr:from>
      <xdr:col>11</xdr:col>
      <xdr:colOff>323850</xdr:colOff>
      <xdr:row>7</xdr:row>
      <xdr:rowOff>123825</xdr:rowOff>
    </xdr:from>
    <xdr:to>
      <xdr:col>20</xdr:col>
      <xdr:colOff>257175</xdr:colOff>
      <xdr:row>12</xdr:row>
      <xdr:rowOff>66675</xdr:rowOff>
    </xdr:to>
    <xdr:grpSp>
      <xdr:nvGrpSpPr>
        <xdr:cNvPr id="29" name="Agrupar 28">
          <a:extLst>
            <a:ext uri="{FF2B5EF4-FFF2-40B4-BE49-F238E27FC236}">
              <a16:creationId xmlns:a16="http://schemas.microsoft.com/office/drawing/2014/main" id="{4FD0EDF7-7BCF-4DF1-8A1B-73AE949968BC}"/>
            </a:ext>
          </a:extLst>
        </xdr:cNvPr>
        <xdr:cNvGrpSpPr/>
      </xdr:nvGrpSpPr>
      <xdr:grpSpPr>
        <a:xfrm>
          <a:off x="7029450" y="1457325"/>
          <a:ext cx="5419725" cy="895350"/>
          <a:chOff x="1238250" y="1352550"/>
          <a:chExt cx="5419725" cy="895350"/>
        </a:xfrm>
      </xdr:grpSpPr>
      <xdr:grpSp>
        <xdr:nvGrpSpPr>
          <xdr:cNvPr id="30" name="Agrupar 29">
            <a:extLst>
              <a:ext uri="{FF2B5EF4-FFF2-40B4-BE49-F238E27FC236}">
                <a16:creationId xmlns:a16="http://schemas.microsoft.com/office/drawing/2014/main" id="{63E9D8B3-36FD-3E1F-9EC8-138761F1B0F4}"/>
              </a:ext>
            </a:extLst>
          </xdr:cNvPr>
          <xdr:cNvGrpSpPr/>
        </xdr:nvGrpSpPr>
        <xdr:grpSpPr>
          <a:xfrm>
            <a:off x="1238250" y="1352550"/>
            <a:ext cx="5372100" cy="381000"/>
            <a:chOff x="361950" y="323850"/>
            <a:chExt cx="5372100" cy="381000"/>
          </a:xfrm>
        </xdr:grpSpPr>
        <xdr:cxnSp macro="">
          <xdr:nvCxnSpPr>
            <xdr:cNvPr id="32" name="Conector reto 31">
              <a:extLst>
                <a:ext uri="{FF2B5EF4-FFF2-40B4-BE49-F238E27FC236}">
                  <a16:creationId xmlns:a16="http://schemas.microsoft.com/office/drawing/2014/main" id="{9D39409C-BF01-A5A1-FF0C-58C037FE9F66}"/>
                </a:ext>
              </a:extLst>
            </xdr:cNvPr>
            <xdr:cNvCxnSpPr/>
          </xdr:nvCxnSpPr>
          <xdr:spPr>
            <a:xfrm>
              <a:off x="4800600" y="533286"/>
              <a:ext cx="933450" cy="0"/>
            </a:xfrm>
            <a:prstGeom prst="line">
              <a:avLst/>
            </a:prstGeom>
            <a:ln>
              <a:solidFill>
                <a:schemeClr val="bg1">
                  <a:lumMod val="50000"/>
                  <a:alpha val="70000"/>
                </a:schemeClr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33" name="CaixaDeTexto 32">
              <a:extLst>
                <a:ext uri="{FF2B5EF4-FFF2-40B4-BE49-F238E27FC236}">
                  <a16:creationId xmlns:a16="http://schemas.microsoft.com/office/drawing/2014/main" id="{26AD865A-E508-81D2-270E-E41FCE57B789}"/>
                </a:ext>
              </a:extLst>
            </xdr:cNvPr>
            <xdr:cNvSpPr txBox="1"/>
          </xdr:nvSpPr>
          <xdr:spPr>
            <a:xfrm>
              <a:off x="361950" y="323850"/>
              <a:ext cx="4695825" cy="3810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l"/>
              <a:r>
                <a:rPr lang="en-US" sz="1400" b="1" i="0" u="none" strike="noStrike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Calibri"/>
                  <a:cs typeface="Calibri"/>
                </a:rPr>
                <a:t>Após o pagamento, em quanto tempo recebo a planilha?</a:t>
              </a:r>
              <a:endParaRPr lang="en-US" sz="1400" b="1" i="0" u="none" strike="noStrike">
                <a:solidFill>
                  <a:schemeClr val="tx1">
                    <a:lumMod val="75000"/>
                    <a:lumOff val="25000"/>
                  </a:schemeClr>
                </a:solidFill>
                <a:latin typeface="Calibri"/>
                <a:cs typeface="Calibri"/>
              </a:endParaRPr>
            </a:p>
          </xdr:txBody>
        </xdr:sp>
      </xdr:grpSp>
      <xdr:sp macro="" textlink="">
        <xdr:nvSpPr>
          <xdr:cNvPr id="31" name="CaixaDeTexto 30">
            <a:extLst>
              <a:ext uri="{FF2B5EF4-FFF2-40B4-BE49-F238E27FC236}">
                <a16:creationId xmlns:a16="http://schemas.microsoft.com/office/drawing/2014/main" id="{1C529B06-FEEA-0E76-3741-B13CE7C406C2}"/>
              </a:ext>
            </a:extLst>
          </xdr:cNvPr>
          <xdr:cNvSpPr txBox="1"/>
        </xdr:nvSpPr>
        <xdr:spPr>
          <a:xfrm>
            <a:off x="1243012" y="1647824"/>
            <a:ext cx="5414963" cy="60007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lang="en-US" sz="1200" b="0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Você</a:t>
            </a:r>
            <a:r>
              <a:rPr lang="en-US" sz="12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 recebe imediatamente a planilha após a confirmação do pagamento. Nosso sistema é automizado.</a:t>
            </a:r>
            <a:endParaRPr lang="en-US" sz="1200" b="0" i="0" u="none" strike="noStrike">
              <a:solidFill>
                <a:schemeClr val="tx1">
                  <a:lumMod val="65000"/>
                  <a:lumOff val="35000"/>
                </a:schemeClr>
              </a:solidFill>
              <a:latin typeface="+mn-lt"/>
              <a:cs typeface="Calibri"/>
            </a:endParaRPr>
          </a:p>
        </xdr:txBody>
      </xdr:sp>
    </xdr:grpSp>
    <xdr:clientData/>
  </xdr:twoCellAnchor>
  <xdr:twoCellAnchor>
    <xdr:from>
      <xdr:col>11</xdr:col>
      <xdr:colOff>323850</xdr:colOff>
      <xdr:row>16</xdr:row>
      <xdr:rowOff>142875</xdr:rowOff>
    </xdr:from>
    <xdr:to>
      <xdr:col>21</xdr:col>
      <xdr:colOff>157162</xdr:colOff>
      <xdr:row>19</xdr:row>
      <xdr:rowOff>171450</xdr:rowOff>
    </xdr:to>
    <xdr:grpSp>
      <xdr:nvGrpSpPr>
        <xdr:cNvPr id="34" name="Agrupar 33">
          <a:extLst>
            <a:ext uri="{FF2B5EF4-FFF2-40B4-BE49-F238E27FC236}">
              <a16:creationId xmlns:a16="http://schemas.microsoft.com/office/drawing/2014/main" id="{20ACF3DB-0548-4B03-8A95-BC1C305A2394}"/>
            </a:ext>
          </a:extLst>
        </xdr:cNvPr>
        <xdr:cNvGrpSpPr/>
      </xdr:nvGrpSpPr>
      <xdr:grpSpPr>
        <a:xfrm>
          <a:off x="7029450" y="3190875"/>
          <a:ext cx="5929312" cy="600075"/>
          <a:chOff x="1238250" y="1352550"/>
          <a:chExt cx="5929312" cy="600075"/>
        </a:xfrm>
      </xdr:grpSpPr>
      <xdr:grpSp>
        <xdr:nvGrpSpPr>
          <xdr:cNvPr id="35" name="Agrupar 34">
            <a:extLst>
              <a:ext uri="{FF2B5EF4-FFF2-40B4-BE49-F238E27FC236}">
                <a16:creationId xmlns:a16="http://schemas.microsoft.com/office/drawing/2014/main" id="{3F4C4738-6EF6-19D4-3EF2-DAD3DBA0F84F}"/>
              </a:ext>
            </a:extLst>
          </xdr:cNvPr>
          <xdr:cNvGrpSpPr/>
        </xdr:nvGrpSpPr>
        <xdr:grpSpPr>
          <a:xfrm>
            <a:off x="1238250" y="1352550"/>
            <a:ext cx="5929312" cy="381000"/>
            <a:chOff x="361950" y="323850"/>
            <a:chExt cx="5929312" cy="381000"/>
          </a:xfrm>
        </xdr:grpSpPr>
        <xdr:cxnSp macro="">
          <xdr:nvCxnSpPr>
            <xdr:cNvPr id="37" name="Conector reto 36">
              <a:extLst>
                <a:ext uri="{FF2B5EF4-FFF2-40B4-BE49-F238E27FC236}">
                  <a16:creationId xmlns:a16="http://schemas.microsoft.com/office/drawing/2014/main" id="{A951F84E-8AF1-948D-81EE-76DED8ABD5CF}"/>
                </a:ext>
              </a:extLst>
            </xdr:cNvPr>
            <xdr:cNvCxnSpPr/>
          </xdr:nvCxnSpPr>
          <xdr:spPr>
            <a:xfrm>
              <a:off x="2124075" y="533286"/>
              <a:ext cx="3629025" cy="0"/>
            </a:xfrm>
            <a:prstGeom prst="line">
              <a:avLst/>
            </a:prstGeom>
            <a:ln>
              <a:solidFill>
                <a:schemeClr val="bg1">
                  <a:lumMod val="50000"/>
                  <a:alpha val="70000"/>
                </a:schemeClr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38" name="CaixaDeTexto 37">
              <a:extLst>
                <a:ext uri="{FF2B5EF4-FFF2-40B4-BE49-F238E27FC236}">
                  <a16:creationId xmlns:a16="http://schemas.microsoft.com/office/drawing/2014/main" id="{25042A4C-20D9-7C62-D15F-2B1059BAA3FB}"/>
                </a:ext>
              </a:extLst>
            </xdr:cNvPr>
            <xdr:cNvSpPr txBox="1"/>
          </xdr:nvSpPr>
          <xdr:spPr>
            <a:xfrm>
              <a:off x="361950" y="323850"/>
              <a:ext cx="5929312" cy="3810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l"/>
              <a:r>
                <a:rPr lang="en-US" sz="1400" b="1" i="0" u="none" strike="noStrike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Calibri"/>
                  <a:cs typeface="Calibri"/>
                </a:rPr>
                <a:t>Posso pagar por PIX?</a:t>
              </a:r>
              <a:endParaRPr lang="en-US" sz="1400" b="1" i="0" u="none" strike="noStrike">
                <a:solidFill>
                  <a:schemeClr val="tx1">
                    <a:lumMod val="75000"/>
                    <a:lumOff val="25000"/>
                  </a:schemeClr>
                </a:solidFill>
                <a:latin typeface="Calibri"/>
                <a:cs typeface="Calibri"/>
              </a:endParaRPr>
            </a:p>
          </xdr:txBody>
        </xdr:sp>
      </xdr:grpSp>
      <xdr:sp macro="" textlink="">
        <xdr:nvSpPr>
          <xdr:cNvPr id="36" name="CaixaDeTexto 35">
            <a:extLst>
              <a:ext uri="{FF2B5EF4-FFF2-40B4-BE49-F238E27FC236}">
                <a16:creationId xmlns:a16="http://schemas.microsoft.com/office/drawing/2014/main" id="{68C2A6D3-22B0-9A9F-1737-70A6FC933B42}"/>
              </a:ext>
            </a:extLst>
          </xdr:cNvPr>
          <xdr:cNvSpPr txBox="1"/>
        </xdr:nvSpPr>
        <xdr:spPr>
          <a:xfrm>
            <a:off x="1243013" y="1647824"/>
            <a:ext cx="5195888" cy="30480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lang="en-US" sz="1200" b="0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Sim. Temos também</a:t>
            </a:r>
            <a:r>
              <a:rPr lang="en-US" sz="12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 Cartão de Crédito.</a:t>
            </a:r>
            <a:endParaRPr lang="en-US" sz="1200" b="0" i="0" u="none" strike="noStrike">
              <a:solidFill>
                <a:schemeClr val="tx1">
                  <a:lumMod val="65000"/>
                  <a:lumOff val="35000"/>
                </a:schemeClr>
              </a:solidFill>
              <a:latin typeface="+mn-lt"/>
              <a:cs typeface="Calibri"/>
            </a:endParaRPr>
          </a:p>
        </xdr:txBody>
      </xdr:sp>
    </xdr:grpSp>
    <xdr:clientData/>
  </xdr:twoCellAnchor>
  <xdr:twoCellAnchor>
    <xdr:from>
      <xdr:col>11</xdr:col>
      <xdr:colOff>323850</xdr:colOff>
      <xdr:row>21</xdr:row>
      <xdr:rowOff>38100</xdr:rowOff>
    </xdr:from>
    <xdr:to>
      <xdr:col>20</xdr:col>
      <xdr:colOff>180975</xdr:colOff>
      <xdr:row>27</xdr:row>
      <xdr:rowOff>177689</xdr:rowOff>
    </xdr:to>
    <xdr:grpSp>
      <xdr:nvGrpSpPr>
        <xdr:cNvPr id="39" name="Agrupar 38">
          <a:extLst>
            <a:ext uri="{FF2B5EF4-FFF2-40B4-BE49-F238E27FC236}">
              <a16:creationId xmlns:a16="http://schemas.microsoft.com/office/drawing/2014/main" id="{0CF46AA9-B760-46BF-B799-B917997716C7}"/>
            </a:ext>
          </a:extLst>
        </xdr:cNvPr>
        <xdr:cNvGrpSpPr/>
      </xdr:nvGrpSpPr>
      <xdr:grpSpPr>
        <a:xfrm>
          <a:off x="7029450" y="4038600"/>
          <a:ext cx="5343525" cy="1282589"/>
          <a:chOff x="9525" y="4781550"/>
          <a:chExt cx="5343525" cy="1282589"/>
        </a:xfrm>
      </xdr:grpSpPr>
      <xdr:grpSp>
        <xdr:nvGrpSpPr>
          <xdr:cNvPr id="40" name="Agrupar 39">
            <a:extLst>
              <a:ext uri="{FF2B5EF4-FFF2-40B4-BE49-F238E27FC236}">
                <a16:creationId xmlns:a16="http://schemas.microsoft.com/office/drawing/2014/main" id="{3836DAB8-D700-CD2D-454F-5D595D2E691A}"/>
              </a:ext>
            </a:extLst>
          </xdr:cNvPr>
          <xdr:cNvGrpSpPr/>
        </xdr:nvGrpSpPr>
        <xdr:grpSpPr>
          <a:xfrm>
            <a:off x="9525" y="4781550"/>
            <a:ext cx="5343525" cy="381000"/>
            <a:chOff x="361950" y="323850"/>
            <a:chExt cx="5343525" cy="381000"/>
          </a:xfrm>
        </xdr:grpSpPr>
        <xdr:cxnSp macro="">
          <xdr:nvCxnSpPr>
            <xdr:cNvPr id="47" name="Conector reto 46">
              <a:extLst>
                <a:ext uri="{FF2B5EF4-FFF2-40B4-BE49-F238E27FC236}">
                  <a16:creationId xmlns:a16="http://schemas.microsoft.com/office/drawing/2014/main" id="{FF6FC6E1-0EBE-5707-89F1-1ECB1607DE13}"/>
                </a:ext>
              </a:extLst>
            </xdr:cNvPr>
            <xdr:cNvCxnSpPr/>
          </xdr:nvCxnSpPr>
          <xdr:spPr>
            <a:xfrm>
              <a:off x="4438650" y="533286"/>
              <a:ext cx="1266825" cy="0"/>
            </a:xfrm>
            <a:prstGeom prst="line">
              <a:avLst/>
            </a:prstGeom>
            <a:ln>
              <a:solidFill>
                <a:schemeClr val="bg1">
                  <a:lumMod val="50000"/>
                  <a:alpha val="70000"/>
                </a:schemeClr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48" name="CaixaDeTexto 47">
              <a:extLst>
                <a:ext uri="{FF2B5EF4-FFF2-40B4-BE49-F238E27FC236}">
                  <a16:creationId xmlns:a16="http://schemas.microsoft.com/office/drawing/2014/main" id="{8F90536C-5363-214B-D937-C7E49A1A6B69}"/>
                </a:ext>
              </a:extLst>
            </xdr:cNvPr>
            <xdr:cNvSpPr txBox="1"/>
          </xdr:nvSpPr>
          <xdr:spPr>
            <a:xfrm>
              <a:off x="361950" y="323850"/>
              <a:ext cx="4105275" cy="3810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l"/>
              <a:r>
                <a:rPr lang="en-US" sz="1400" b="1" i="0" u="none" strike="noStrike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Calibri"/>
                  <a:cs typeface="Calibri"/>
                </a:rPr>
                <a:t>Há alguma planilha profissional para </a:t>
              </a:r>
              <a:r>
                <a:rPr lang="en-US" sz="1400" b="1" i="0" u="sng" strike="noStrike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Calibri"/>
                  <a:cs typeface="Calibri"/>
                </a:rPr>
                <a:t>Fluxo de Caixa</a:t>
              </a:r>
              <a:r>
                <a:rPr lang="en-US" sz="1400" b="1" i="0" u="none" strike="noStrike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Calibri"/>
                  <a:cs typeface="Calibri"/>
                </a:rPr>
                <a:t>?</a:t>
              </a:r>
              <a:endParaRPr lang="en-US" sz="1400" b="1" i="0" u="none" strike="noStrike">
                <a:solidFill>
                  <a:schemeClr val="tx1">
                    <a:lumMod val="75000"/>
                    <a:lumOff val="25000"/>
                  </a:schemeClr>
                </a:solidFill>
                <a:latin typeface="Calibri"/>
                <a:cs typeface="Calibri"/>
              </a:endParaRPr>
            </a:p>
          </xdr:txBody>
        </xdr:sp>
      </xdr:grpSp>
      <xdr:grpSp>
        <xdr:nvGrpSpPr>
          <xdr:cNvPr id="41" name="Agrupar 40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02736618-6C29-335A-0FE3-AF771CCE2797}"/>
              </a:ext>
            </a:extLst>
          </xdr:cNvPr>
          <xdr:cNvGrpSpPr/>
        </xdr:nvGrpSpPr>
        <xdr:grpSpPr>
          <a:xfrm>
            <a:off x="19050" y="5248275"/>
            <a:ext cx="3705225" cy="815864"/>
            <a:chOff x="1840059" y="190500"/>
            <a:chExt cx="3705225" cy="815864"/>
          </a:xfrm>
        </xdr:grpSpPr>
        <xdr:sp macro="" textlink="">
          <xdr:nvSpPr>
            <xdr:cNvPr id="42" name="CaixaDeTexto 41">
              <a:extLst>
                <a:ext uri="{FF2B5EF4-FFF2-40B4-BE49-F238E27FC236}">
                  <a16:creationId xmlns:a16="http://schemas.microsoft.com/office/drawing/2014/main" id="{ED4E77B0-A655-BF5B-E340-69D823ED9041}"/>
                </a:ext>
              </a:extLst>
            </xdr:cNvPr>
            <xdr:cNvSpPr txBox="1"/>
          </xdr:nvSpPr>
          <xdr:spPr>
            <a:xfrm>
              <a:off x="3126798" y="238123"/>
              <a:ext cx="2418486" cy="25673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ctr">
              <a:noAutofit/>
            </a:bodyPr>
            <a:lstStyle/>
            <a:p>
              <a:pPr algn="ctr"/>
              <a:r>
                <a:rPr lang="pt-BR" sz="1050" b="1">
                  <a:solidFill>
                    <a:srgbClr val="4F46BB"/>
                  </a:solidFill>
                </a:rPr>
                <a:t>Sim.</a:t>
              </a:r>
              <a:r>
                <a:rPr lang="pt-BR" sz="1050" b="1" baseline="0">
                  <a:solidFill>
                    <a:srgbClr val="4F46BB"/>
                  </a:solidFill>
                </a:rPr>
                <a:t> Conheça clicando no botão abaixo.</a:t>
              </a:r>
              <a:endParaRPr lang="pt-BR" sz="1050" b="1">
                <a:solidFill>
                  <a:srgbClr val="4F46BB"/>
                </a:solidFill>
              </a:endParaRPr>
            </a:p>
          </xdr:txBody>
        </xdr:sp>
        <xdr:grpSp>
          <xdr:nvGrpSpPr>
            <xdr:cNvPr id="43" name="Agrupar 42">
              <a:extLst>
                <a:ext uri="{FF2B5EF4-FFF2-40B4-BE49-F238E27FC236}">
                  <a16:creationId xmlns:a16="http://schemas.microsoft.com/office/drawing/2014/main" id="{6208E262-9AD5-9692-4CA9-B5C6E60C2098}"/>
                </a:ext>
              </a:extLst>
            </xdr:cNvPr>
            <xdr:cNvGrpSpPr/>
          </xdr:nvGrpSpPr>
          <xdr:grpSpPr>
            <a:xfrm>
              <a:off x="3239414" y="485774"/>
              <a:ext cx="2156020" cy="304799"/>
              <a:chOff x="12160055" y="2638426"/>
              <a:chExt cx="2156020" cy="304799"/>
            </a:xfrm>
          </xdr:grpSpPr>
          <xdr:sp macro="" textlink="">
            <xdr:nvSpPr>
              <xdr:cNvPr id="45" name="Retângulo: Cantos Arredondados 44">
                <a:extLst>
                  <a:ext uri="{FF2B5EF4-FFF2-40B4-BE49-F238E27FC236}">
                    <a16:creationId xmlns:a16="http://schemas.microsoft.com/office/drawing/2014/main" id="{5F5BEBB2-820D-F8B6-77BA-8CB556DE1DE0}"/>
                  </a:ext>
                </a:extLst>
              </xdr:cNvPr>
              <xdr:cNvSpPr/>
            </xdr:nvSpPr>
            <xdr:spPr>
              <a:xfrm>
                <a:off x="12160055" y="2638426"/>
                <a:ext cx="2156020" cy="304799"/>
              </a:xfrm>
              <a:prstGeom prst="roundRect">
                <a:avLst>
                  <a:gd name="adj" fmla="val 14706"/>
                </a:avLst>
              </a:prstGeom>
              <a:solidFill>
                <a:srgbClr val="FA896B"/>
              </a:solidFill>
              <a:ln>
                <a:solidFill>
                  <a:schemeClr val="accent2">
                    <a:lumMod val="75000"/>
                  </a:schemeClr>
                </a:solidFill>
              </a:ln>
              <a:effectLst>
                <a:outerShdw blurRad="63500" sx="102000" sy="102000" algn="ctr" rotWithShape="0">
                  <a:schemeClr val="tx1">
                    <a:lumMod val="65000"/>
                    <a:lumOff val="35000"/>
                    <a:alpha val="20000"/>
                  </a:schemeClr>
                </a:outerShdw>
              </a:effec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pt-BR" sz="1100"/>
              </a:p>
            </xdr:txBody>
          </xdr:sp>
          <xdr:sp macro="" textlink="">
            <xdr:nvSpPr>
              <xdr:cNvPr id="46" name="CaixaDeTexto 45">
                <a:extLst>
                  <a:ext uri="{FF2B5EF4-FFF2-40B4-BE49-F238E27FC236}">
                    <a16:creationId xmlns:a16="http://schemas.microsoft.com/office/drawing/2014/main" id="{3730CF7A-A19C-C578-679F-56232DA265E0}"/>
                  </a:ext>
                </a:extLst>
              </xdr:cNvPr>
              <xdr:cNvSpPr txBox="1"/>
            </xdr:nvSpPr>
            <xdr:spPr>
              <a:xfrm>
                <a:off x="12204602" y="2671982"/>
                <a:ext cx="2066926" cy="256737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rtlCol="0" anchor="ctr">
                <a:noAutofit/>
              </a:bodyPr>
              <a:lstStyle/>
              <a:p>
                <a:pPr algn="ctr"/>
                <a:r>
                  <a:rPr lang="pt-BR" sz="1050" b="1">
                    <a:solidFill>
                      <a:schemeClr val="bg1"/>
                    </a:solidFill>
                  </a:rPr>
                  <a:t>Conheça</a:t>
                </a:r>
                <a:r>
                  <a:rPr lang="pt-BR" sz="1050" b="1" baseline="0">
                    <a:solidFill>
                      <a:schemeClr val="bg1"/>
                    </a:solidFill>
                  </a:rPr>
                  <a:t> nossa versão Profissional</a:t>
                </a:r>
                <a:endParaRPr lang="pt-BR" sz="1050" b="1">
                  <a:solidFill>
                    <a:schemeClr val="bg1"/>
                  </a:solidFill>
                </a:endParaRPr>
              </a:p>
            </xdr:txBody>
          </xdr:sp>
        </xdr:grpSp>
        <xdr:pic>
          <xdr:nvPicPr>
            <xdr:cNvPr id="44" name="Imagem 43">
              <a:extLst>
                <a:ext uri="{FF2B5EF4-FFF2-40B4-BE49-F238E27FC236}">
                  <a16:creationId xmlns:a16="http://schemas.microsoft.com/office/drawing/2014/main" id="{EE208E1B-8381-91A7-5D47-E7B1AA98F66B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4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1840059" y="190500"/>
              <a:ext cx="1409700" cy="815864"/>
            </a:xfrm>
            <a:prstGeom prst="rect">
              <a:avLst/>
            </a:prstGeom>
          </xdr:spPr>
        </xdr:pic>
      </xdr:grpSp>
    </xdr:grpSp>
    <xdr:clientData/>
  </xdr:twoCellAnchor>
  <xdr:twoCellAnchor>
    <xdr:from>
      <xdr:col>11</xdr:col>
      <xdr:colOff>323850</xdr:colOff>
      <xdr:row>1</xdr:row>
      <xdr:rowOff>28575</xdr:rowOff>
    </xdr:from>
    <xdr:to>
      <xdr:col>18</xdr:col>
      <xdr:colOff>228600</xdr:colOff>
      <xdr:row>3</xdr:row>
      <xdr:rowOff>28575</xdr:rowOff>
    </xdr:to>
    <xdr:sp macro="" textlink="">
      <xdr:nvSpPr>
        <xdr:cNvPr id="49" name="CaixaDeTexto 48">
          <a:extLst>
            <a:ext uri="{FF2B5EF4-FFF2-40B4-BE49-F238E27FC236}">
              <a16:creationId xmlns:a16="http://schemas.microsoft.com/office/drawing/2014/main" id="{581147FB-D902-44F0-9514-5EB38D13BBCC}"/>
            </a:ext>
          </a:extLst>
        </xdr:cNvPr>
        <xdr:cNvSpPr txBox="1"/>
      </xdr:nvSpPr>
      <xdr:spPr>
        <a:xfrm>
          <a:off x="7029450" y="219075"/>
          <a:ext cx="4171950" cy="381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l"/>
          <a:r>
            <a:rPr lang="en-US" sz="2400" b="1" i="0" u="none" strike="noStrike">
              <a:solidFill>
                <a:schemeClr val="tx1">
                  <a:lumMod val="75000"/>
                  <a:lumOff val="25000"/>
                </a:schemeClr>
              </a:solidFill>
              <a:latin typeface="Calibri"/>
              <a:cs typeface="Calibri"/>
            </a:rPr>
            <a:t>Perguntas Frequentes</a:t>
          </a:r>
        </a:p>
      </xdr:txBody>
    </xdr:sp>
    <xdr:clientData/>
  </xdr:twoCellAnchor>
  <xdr:twoCellAnchor>
    <xdr:from>
      <xdr:col>7</xdr:col>
      <xdr:colOff>409576</xdr:colOff>
      <xdr:row>8</xdr:row>
      <xdr:rowOff>114299</xdr:rowOff>
    </xdr:from>
    <xdr:to>
      <xdr:col>9</xdr:col>
      <xdr:colOff>600075</xdr:colOff>
      <xdr:row>15</xdr:row>
      <xdr:rowOff>180974</xdr:rowOff>
    </xdr:to>
    <xdr:sp macro="" textlink="">
      <xdr:nvSpPr>
        <xdr:cNvPr id="50" name="Retângulo: Cantos Arredondados 49">
          <a:extLst>
            <a:ext uri="{FF2B5EF4-FFF2-40B4-BE49-F238E27FC236}">
              <a16:creationId xmlns:a16="http://schemas.microsoft.com/office/drawing/2014/main" id="{E6EAB6FE-1F6C-43F9-B901-228BB95E519F}"/>
            </a:ext>
          </a:extLst>
        </xdr:cNvPr>
        <xdr:cNvSpPr/>
      </xdr:nvSpPr>
      <xdr:spPr>
        <a:xfrm>
          <a:off x="4676776" y="1638299"/>
          <a:ext cx="1409699" cy="1400175"/>
        </a:xfrm>
        <a:prstGeom prst="roundRect">
          <a:avLst>
            <a:gd name="adj" fmla="val 3062"/>
          </a:avLst>
        </a:prstGeom>
        <a:solidFill>
          <a:srgbClr val="4F46BB">
            <a:alpha val="80000"/>
          </a:srgbClr>
        </a:solidFill>
        <a:ln>
          <a:solidFill>
            <a:schemeClr val="tx1">
              <a:lumMod val="65000"/>
              <a:lumOff val="35000"/>
            </a:schemeClr>
          </a:solidFill>
        </a:ln>
        <a:effectLst>
          <a:outerShdw blurRad="63500" sx="102000" sy="102000" algn="ctr" rotWithShape="0">
            <a:prstClr val="black">
              <a:alpha val="7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7</xdr:col>
      <xdr:colOff>285750</xdr:colOff>
      <xdr:row>16</xdr:row>
      <xdr:rowOff>9525</xdr:rowOff>
    </xdr:from>
    <xdr:to>
      <xdr:col>10</xdr:col>
      <xdr:colOff>138112</xdr:colOff>
      <xdr:row>17</xdr:row>
      <xdr:rowOff>114301</xdr:rowOff>
    </xdr:to>
    <xdr:sp macro="" textlink="">
      <xdr:nvSpPr>
        <xdr:cNvPr id="51" name="CaixaDeTexto 50">
          <a:extLst>
            <a:ext uri="{FF2B5EF4-FFF2-40B4-BE49-F238E27FC236}">
              <a16:creationId xmlns:a16="http://schemas.microsoft.com/office/drawing/2014/main" id="{059C3CBD-F02E-4E89-BDA4-12B96DFFF33A}"/>
            </a:ext>
          </a:extLst>
        </xdr:cNvPr>
        <xdr:cNvSpPr txBox="1"/>
      </xdr:nvSpPr>
      <xdr:spPr>
        <a:xfrm>
          <a:off x="4552950" y="3057525"/>
          <a:ext cx="1681162" cy="29527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lang="en-US" sz="1200" b="0" i="0" u="none" strike="noStrike">
              <a:solidFill>
                <a:schemeClr val="tx1">
                  <a:lumMod val="65000"/>
                  <a:lumOff val="35000"/>
                </a:schemeClr>
              </a:solidFill>
              <a:latin typeface="+mn-lt"/>
              <a:cs typeface="Calibri"/>
            </a:rPr>
            <a:t>ou compre via QR Code</a:t>
          </a:r>
          <a:endParaRPr lang="en-US" sz="1200" b="1" i="0" u="none" strike="noStrike">
            <a:solidFill>
              <a:schemeClr val="tx1">
                <a:lumMod val="65000"/>
                <a:lumOff val="35000"/>
              </a:schemeClr>
            </a:solidFill>
            <a:latin typeface="+mn-lt"/>
            <a:cs typeface="Calibri"/>
          </a:endParaRPr>
        </a:p>
      </xdr:txBody>
    </xdr:sp>
    <xdr:clientData/>
  </xdr:twoCellAnchor>
  <xdr:twoCellAnchor editAs="oneCell">
    <xdr:from>
      <xdr:col>7</xdr:col>
      <xdr:colOff>485775</xdr:colOff>
      <xdr:row>8</xdr:row>
      <xdr:rowOff>180975</xdr:rowOff>
    </xdr:from>
    <xdr:to>
      <xdr:col>9</xdr:col>
      <xdr:colOff>533400</xdr:colOff>
      <xdr:row>15</xdr:row>
      <xdr:rowOff>114300</xdr:rowOff>
    </xdr:to>
    <xdr:pic>
      <xdr:nvPicPr>
        <xdr:cNvPr id="53" name="Imagem 52" descr="Código QR&#10;&#10;Descrição gerada automaticamente">
          <a:extLst>
            <a:ext uri="{FF2B5EF4-FFF2-40B4-BE49-F238E27FC236}">
              <a16:creationId xmlns:a16="http://schemas.microsoft.com/office/drawing/2014/main" id="{0D64B996-6A26-24F3-9F7C-12D94F4CF1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4752975" y="1704975"/>
          <a:ext cx="1266825" cy="12668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61161</xdr:colOff>
      <xdr:row>3</xdr:row>
      <xdr:rowOff>155909</xdr:rowOff>
    </xdr:from>
    <xdr:to>
      <xdr:col>11</xdr:col>
      <xdr:colOff>1600200</xdr:colOff>
      <xdr:row>4</xdr:row>
      <xdr:rowOff>256674</xdr:rowOff>
    </xdr:to>
    <xdr:grpSp>
      <xdr:nvGrpSpPr>
        <xdr:cNvPr id="3" name="Agrupar 2">
          <a:extLst>
            <a:ext uri="{FF2B5EF4-FFF2-40B4-BE49-F238E27FC236}">
              <a16:creationId xmlns:a16="http://schemas.microsoft.com/office/drawing/2014/main" id="{B6DA710C-C1F1-4CE0-EDF6-ED00B14CA7B6}"/>
            </a:ext>
          </a:extLst>
        </xdr:cNvPr>
        <xdr:cNvGrpSpPr/>
      </xdr:nvGrpSpPr>
      <xdr:grpSpPr>
        <a:xfrm>
          <a:off x="223086" y="1070309"/>
          <a:ext cx="12959514" cy="329365"/>
          <a:chOff x="251661" y="1394159"/>
          <a:chExt cx="12959514" cy="329365"/>
        </a:xfrm>
      </xdr:grpSpPr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6FEC411F-3DDB-A105-4088-736DE6B4F61F}"/>
              </a:ext>
            </a:extLst>
          </xdr:cNvPr>
          <xdr:cNvSpPr txBox="1"/>
        </xdr:nvSpPr>
        <xdr:spPr>
          <a:xfrm>
            <a:off x="251661" y="1394159"/>
            <a:ext cx="843308" cy="31149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pt-BR" sz="1400" b="1" kern="1200">
                <a:solidFill>
                  <a:srgbClr val="FDD692"/>
                </a:solidFill>
              </a:rPr>
              <a:t>Cadastro</a:t>
            </a:r>
          </a:p>
        </xdr:txBody>
      </xdr:sp>
      <xdr:cxnSp macro="">
        <xdr:nvCxnSpPr>
          <xdr:cNvPr id="9" name="Conector reto 8">
            <a:extLst>
              <a:ext uri="{FF2B5EF4-FFF2-40B4-BE49-F238E27FC236}">
                <a16:creationId xmlns:a16="http://schemas.microsoft.com/office/drawing/2014/main" id="{D033D229-4292-9BDE-5804-3F4B60533BD3}"/>
              </a:ext>
            </a:extLst>
          </xdr:cNvPr>
          <xdr:cNvCxnSpPr/>
        </xdr:nvCxnSpPr>
        <xdr:spPr>
          <a:xfrm>
            <a:off x="322848" y="1713999"/>
            <a:ext cx="3410952" cy="0"/>
          </a:xfrm>
          <a:prstGeom prst="line">
            <a:avLst/>
          </a:prstGeom>
          <a:ln>
            <a:solidFill>
              <a:srgbClr val="48558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0" name="CaixaDeTexto 9">
            <a:extLst>
              <a:ext uri="{FF2B5EF4-FFF2-40B4-BE49-F238E27FC236}">
                <a16:creationId xmlns:a16="http://schemas.microsoft.com/office/drawing/2014/main" id="{4EAE112D-FEB2-4640-AF9E-863FDE03EAA7}"/>
              </a:ext>
            </a:extLst>
          </xdr:cNvPr>
          <xdr:cNvSpPr txBox="1"/>
        </xdr:nvSpPr>
        <xdr:spPr>
          <a:xfrm>
            <a:off x="4107782" y="1394159"/>
            <a:ext cx="825803" cy="31149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pt-BR" sz="1400" b="1" kern="1200">
                <a:solidFill>
                  <a:srgbClr val="FDD692"/>
                </a:solidFill>
              </a:rPr>
              <a:t>Controle</a:t>
            </a:r>
          </a:p>
        </xdr:txBody>
      </xdr:sp>
      <xdr:cxnSp macro="">
        <xdr:nvCxnSpPr>
          <xdr:cNvPr id="11" name="Conector reto 10">
            <a:extLst>
              <a:ext uri="{FF2B5EF4-FFF2-40B4-BE49-F238E27FC236}">
                <a16:creationId xmlns:a16="http://schemas.microsoft.com/office/drawing/2014/main" id="{13C2D197-97A7-4810-9835-7229455E0AE0}"/>
              </a:ext>
            </a:extLst>
          </xdr:cNvPr>
          <xdr:cNvCxnSpPr/>
        </xdr:nvCxnSpPr>
        <xdr:spPr>
          <a:xfrm>
            <a:off x="4188494" y="1723524"/>
            <a:ext cx="9022681" cy="0"/>
          </a:xfrm>
          <a:prstGeom prst="line">
            <a:avLst/>
          </a:prstGeom>
          <a:ln>
            <a:solidFill>
              <a:srgbClr val="48558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5" name="CaixaDeTexto 14">
            <a:extLst>
              <a:ext uri="{FF2B5EF4-FFF2-40B4-BE49-F238E27FC236}">
                <a16:creationId xmlns:a16="http://schemas.microsoft.com/office/drawing/2014/main" id="{F9CD06AC-BFC5-4E77-8C45-77AE0D4FF3A1}"/>
              </a:ext>
            </a:extLst>
          </xdr:cNvPr>
          <xdr:cNvSpPr txBox="1"/>
        </xdr:nvSpPr>
        <xdr:spPr>
          <a:xfrm>
            <a:off x="4955507" y="1394159"/>
            <a:ext cx="1793696" cy="248851"/>
          </a:xfrm>
          <a:prstGeom prst="rect">
            <a:avLst/>
          </a:prstGeom>
          <a:solidFill>
            <a:srgbClr val="F37F87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pt-BR" sz="1000" b="1" kern="1200">
                <a:solidFill>
                  <a:schemeClr val="tx1"/>
                </a:solidFill>
              </a:rPr>
              <a:t>AUTOMÁTICO</a:t>
            </a:r>
            <a:r>
              <a:rPr lang="pt-BR" sz="1000" b="1" kern="1200" baseline="0">
                <a:solidFill>
                  <a:schemeClr val="tx1"/>
                </a:solidFill>
              </a:rPr>
              <a:t> - NÃO ALTERAR</a:t>
            </a:r>
            <a:endParaRPr lang="pt-BR" sz="1000" b="1" kern="12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8</xdr:col>
      <xdr:colOff>264148</xdr:colOff>
      <xdr:row>0</xdr:row>
      <xdr:rowOff>96755</xdr:rowOff>
    </xdr:from>
    <xdr:to>
      <xdr:col>10</xdr:col>
      <xdr:colOff>341760</xdr:colOff>
      <xdr:row>1</xdr:row>
      <xdr:rowOff>146507</xdr:rowOff>
    </xdr:to>
    <xdr:pic>
      <xdr:nvPicPr>
        <xdr:cNvPr id="19" name="Imagem 18" descr="Desenho de um círculo&#10;&#10;Descrição gerada automaticamente com confiança baixa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8C2A0C3-E694-930A-24C6-0C82A6BEE5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12823" y="96755"/>
          <a:ext cx="2058812" cy="383127"/>
        </a:xfrm>
        <a:prstGeom prst="rect">
          <a:avLst/>
        </a:prstGeom>
      </xdr:spPr>
    </xdr:pic>
    <xdr:clientData/>
  </xdr:twoCellAnchor>
  <xdr:twoCellAnchor>
    <xdr:from>
      <xdr:col>7</xdr:col>
      <xdr:colOff>862745</xdr:colOff>
      <xdr:row>0</xdr:row>
      <xdr:rowOff>220077</xdr:rowOff>
    </xdr:from>
    <xdr:to>
      <xdr:col>8</xdr:col>
      <xdr:colOff>266657</xdr:colOff>
      <xdr:row>1</xdr:row>
      <xdr:rowOff>143439</xdr:rowOff>
    </xdr:to>
    <xdr:sp macro="" textlink="">
      <xdr:nvSpPr>
        <xdr:cNvPr id="20" name="CaixaDeTexto 19">
          <a:extLst>
            <a:ext uri="{FF2B5EF4-FFF2-40B4-BE49-F238E27FC236}">
              <a16:creationId xmlns:a16="http://schemas.microsoft.com/office/drawing/2014/main" id="{3B60CE03-6F9E-DE7C-A4BE-3288400D6CAC}"/>
            </a:ext>
          </a:extLst>
        </xdr:cNvPr>
        <xdr:cNvSpPr txBox="1"/>
      </xdr:nvSpPr>
      <xdr:spPr>
        <a:xfrm>
          <a:off x="7587395" y="220077"/>
          <a:ext cx="1127937" cy="2567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/>
          <a:r>
            <a:rPr lang="pt-BR" sz="1050" b="0" kern="1200">
              <a:solidFill>
                <a:schemeClr val="bg1">
                  <a:lumMod val="75000"/>
                </a:schemeClr>
              </a:solidFill>
            </a:rPr>
            <a:t>desenvolvido por</a:t>
          </a:r>
        </a:p>
      </xdr:txBody>
    </xdr:sp>
    <xdr:clientData/>
  </xdr:twoCellAnchor>
  <xdr:twoCellAnchor>
    <xdr:from>
      <xdr:col>10</xdr:col>
      <xdr:colOff>881312</xdr:colOff>
      <xdr:row>0</xdr:row>
      <xdr:rowOff>161925</xdr:rowOff>
    </xdr:from>
    <xdr:to>
      <xdr:col>11</xdr:col>
      <xdr:colOff>1215690</xdr:colOff>
      <xdr:row>1</xdr:row>
      <xdr:rowOff>66675</xdr:rowOff>
    </xdr:to>
    <xdr:grpSp>
      <xdr:nvGrpSpPr>
        <xdr:cNvPr id="21" name="Agrupar 2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E204BBB-52B8-5145-52E9-4F08362F3C57}"/>
            </a:ext>
          </a:extLst>
        </xdr:cNvPr>
        <xdr:cNvGrpSpPr/>
      </xdr:nvGrpSpPr>
      <xdr:grpSpPr>
        <a:xfrm>
          <a:off x="11311187" y="161925"/>
          <a:ext cx="1486903" cy="238125"/>
          <a:chOff x="8201024" y="209550"/>
          <a:chExt cx="942976" cy="238125"/>
        </a:xfrm>
      </xdr:grpSpPr>
      <xdr:sp macro="" textlink="">
        <xdr:nvSpPr>
          <xdr:cNvPr id="22" name="Retângulo: Cantos Arredondados 21">
            <a:extLst>
              <a:ext uri="{FF2B5EF4-FFF2-40B4-BE49-F238E27FC236}">
                <a16:creationId xmlns:a16="http://schemas.microsoft.com/office/drawing/2014/main" id="{B179747C-7538-DACD-E115-E90982030176}"/>
              </a:ext>
            </a:extLst>
          </xdr:cNvPr>
          <xdr:cNvSpPr/>
        </xdr:nvSpPr>
        <xdr:spPr>
          <a:xfrm>
            <a:off x="8201025" y="209550"/>
            <a:ext cx="933450" cy="238125"/>
          </a:xfrm>
          <a:prstGeom prst="roundRect">
            <a:avLst/>
          </a:prstGeom>
          <a:solidFill>
            <a:srgbClr val="6979AB">
              <a:alpha val="10000"/>
            </a:srgbClr>
          </a:solidFill>
          <a:ln>
            <a:gradFill>
              <a:gsLst>
                <a:gs pos="100000">
                  <a:srgbClr val="3A5BFF"/>
                </a:gs>
                <a:gs pos="0">
                  <a:srgbClr val="41C77E"/>
                </a:gs>
              </a:gsLst>
              <a:lin ang="5400000" scaled="1"/>
            </a:gradFill>
          </a:ln>
          <a:effectLst>
            <a:outerShdw blurRad="63500" sx="102000" sy="102000" algn="ctr" rotWithShape="0">
              <a:prstClr val="black">
                <a:alpha val="7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23" name="CaixaDeTexto 22">
            <a:extLst>
              <a:ext uri="{FF2B5EF4-FFF2-40B4-BE49-F238E27FC236}">
                <a16:creationId xmlns:a16="http://schemas.microsoft.com/office/drawing/2014/main" id="{A342DC05-2532-27F8-7F01-FDE38C58E643}"/>
              </a:ext>
            </a:extLst>
          </xdr:cNvPr>
          <xdr:cNvSpPr txBox="1"/>
        </xdr:nvSpPr>
        <xdr:spPr>
          <a:xfrm>
            <a:off x="8201024" y="244575"/>
            <a:ext cx="942976" cy="19357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r>
              <a:rPr lang="pt-BR" sz="800" b="1" baseline="0">
                <a:solidFill>
                  <a:schemeClr val="bg1"/>
                </a:solidFill>
              </a:rPr>
              <a:t>VEJA NOSSO TUTORIAL</a:t>
            </a:r>
            <a:endParaRPr lang="pt-BR" sz="800" b="1">
              <a:solidFill>
                <a:schemeClr val="bg1"/>
              </a:solidFill>
            </a:endParaRPr>
          </a:p>
        </xdr:txBody>
      </xdr:sp>
    </xdr:grpSp>
    <xdr:clientData/>
  </xdr:twoCellAnchor>
  <xdr:oneCellAnchor>
    <xdr:from>
      <xdr:col>3</xdr:col>
      <xdr:colOff>824163</xdr:colOff>
      <xdr:row>0</xdr:row>
      <xdr:rowOff>133350</xdr:rowOff>
    </xdr:from>
    <xdr:ext cx="1015164" cy="311496"/>
    <xdr:sp macro="" textlink="">
      <xdr:nvSpPr>
        <xdr:cNvPr id="24" name="CaixaDeTexto 2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5BE84F2C-36C2-4FEB-B7D2-D4D7DA335E48}"/>
            </a:ext>
          </a:extLst>
        </xdr:cNvPr>
        <xdr:cNvSpPr txBox="1"/>
      </xdr:nvSpPr>
      <xdr:spPr>
        <a:xfrm>
          <a:off x="3614988" y="133350"/>
          <a:ext cx="1015164" cy="311496"/>
        </a:xfrm>
        <a:prstGeom prst="rect">
          <a:avLst/>
        </a:prstGeom>
        <a:solidFill>
          <a:srgbClr val="323B59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marL="0" indent="0" algn="ctr"/>
          <a:r>
            <a:rPr lang="pt-BR" sz="1400" b="1" kern="1200">
              <a:solidFill>
                <a:srgbClr val="FDD692"/>
              </a:solidFill>
              <a:latin typeface="+mn-lt"/>
              <a:ea typeface="+mn-ea"/>
              <a:cs typeface="+mn-cs"/>
            </a:rPr>
            <a:t>Vendas</a:t>
          </a:r>
        </a:p>
      </xdr:txBody>
    </xdr:sp>
    <xdr:clientData/>
  </xdr:oneCellAnchor>
  <xdr:twoCellAnchor>
    <xdr:from>
      <xdr:col>0</xdr:col>
      <xdr:colOff>114300</xdr:colOff>
      <xdr:row>1</xdr:row>
      <xdr:rowOff>194009</xdr:rowOff>
    </xdr:from>
    <xdr:to>
      <xdr:col>12</xdr:col>
      <xdr:colOff>10527</xdr:colOff>
      <xdr:row>1</xdr:row>
      <xdr:rowOff>194009</xdr:rowOff>
    </xdr:to>
    <xdr:cxnSp macro="">
      <xdr:nvCxnSpPr>
        <xdr:cNvPr id="25" name="Conector reto 24">
          <a:extLst>
            <a:ext uri="{FF2B5EF4-FFF2-40B4-BE49-F238E27FC236}">
              <a16:creationId xmlns:a16="http://schemas.microsoft.com/office/drawing/2014/main" id="{13271DE7-541E-4388-8784-1DBF424281C4}"/>
            </a:ext>
          </a:extLst>
        </xdr:cNvPr>
        <xdr:cNvCxnSpPr/>
      </xdr:nvCxnSpPr>
      <xdr:spPr>
        <a:xfrm>
          <a:off x="114300" y="527384"/>
          <a:ext cx="13116927" cy="0"/>
        </a:xfrm>
        <a:prstGeom prst="line">
          <a:avLst/>
        </a:prstGeom>
        <a:ln>
          <a:solidFill>
            <a:srgbClr val="48558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143877</xdr:colOff>
      <xdr:row>0</xdr:row>
      <xdr:rowOff>95250</xdr:rowOff>
    </xdr:from>
    <xdr:ext cx="3275705" cy="374141"/>
    <xdr:sp macro="" textlink="">
      <xdr:nvSpPr>
        <xdr:cNvPr id="26" name="CaixaDeTexto 25">
          <a:extLst>
            <a:ext uri="{FF2B5EF4-FFF2-40B4-BE49-F238E27FC236}">
              <a16:creationId xmlns:a16="http://schemas.microsoft.com/office/drawing/2014/main" id="{BE78D5E7-F9D7-4503-ACC4-827867488258}"/>
            </a:ext>
          </a:extLst>
        </xdr:cNvPr>
        <xdr:cNvSpPr txBox="1"/>
      </xdr:nvSpPr>
      <xdr:spPr>
        <a:xfrm>
          <a:off x="143877" y="95250"/>
          <a:ext cx="3275705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BR" sz="1800" b="1" kern="1200">
              <a:solidFill>
                <a:schemeClr val="bg1">
                  <a:lumMod val="85000"/>
                </a:schemeClr>
              </a:solidFill>
            </a:rPr>
            <a:t>Controle de Vendas e Comissões</a:t>
          </a:r>
        </a:p>
      </xdr:txBody>
    </xdr:sp>
    <xdr:clientData/>
  </xdr:oneCellAnchor>
  <xdr:oneCellAnchor>
    <xdr:from>
      <xdr:col>5</xdr:col>
      <xdr:colOff>524876</xdr:colOff>
      <xdr:row>0</xdr:row>
      <xdr:rowOff>133350</xdr:rowOff>
    </xdr:from>
    <xdr:ext cx="1266825" cy="311496"/>
    <xdr:sp macro="" textlink="">
      <xdr:nvSpPr>
        <xdr:cNvPr id="27" name="CaixaDeTexto 26">
          <a:extLst>
            <a:ext uri="{FF2B5EF4-FFF2-40B4-BE49-F238E27FC236}">
              <a16:creationId xmlns:a16="http://schemas.microsoft.com/office/drawing/2014/main" id="{980A502F-B558-4564-A714-B2F0429BB3EA}"/>
            </a:ext>
          </a:extLst>
        </xdr:cNvPr>
        <xdr:cNvSpPr txBox="1"/>
      </xdr:nvSpPr>
      <xdr:spPr>
        <a:xfrm>
          <a:off x="4706351" y="133350"/>
          <a:ext cx="1266825" cy="311496"/>
        </a:xfrm>
        <a:prstGeom prst="rect">
          <a:avLst/>
        </a:prstGeom>
        <a:solidFill>
          <a:srgbClr val="FDD692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pt-BR" sz="1400" b="1" kern="1200">
              <a:solidFill>
                <a:srgbClr val="323B59"/>
              </a:solidFill>
            </a:rPr>
            <a:t>Vendedores</a:t>
          </a: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377446</xdr:colOff>
      <xdr:row>0</xdr:row>
      <xdr:rowOff>106280</xdr:rowOff>
    </xdr:from>
    <xdr:to>
      <xdr:col>8</xdr:col>
      <xdr:colOff>807483</xdr:colOff>
      <xdr:row>1</xdr:row>
      <xdr:rowOff>156032</xdr:rowOff>
    </xdr:to>
    <xdr:pic>
      <xdr:nvPicPr>
        <xdr:cNvPr id="2" name="Imagem 1" descr="Desenho de um círculo&#10;&#10;Descrição gerada automaticamente com confiança baixa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3C9BDD0-3DDA-4626-B692-B6CC3F492B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8496" y="106280"/>
          <a:ext cx="2058812" cy="383127"/>
        </a:xfrm>
        <a:prstGeom prst="rect">
          <a:avLst/>
        </a:prstGeom>
      </xdr:spPr>
    </xdr:pic>
    <xdr:clientData/>
  </xdr:twoCellAnchor>
  <xdr:twoCellAnchor>
    <xdr:from>
      <xdr:col>6</xdr:col>
      <xdr:colOff>709343</xdr:colOff>
      <xdr:row>0</xdr:row>
      <xdr:rowOff>229602</xdr:rowOff>
    </xdr:from>
    <xdr:to>
      <xdr:col>7</xdr:col>
      <xdr:colOff>379955</xdr:colOff>
      <xdr:row>1</xdr:row>
      <xdr:rowOff>152964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09F06C3F-7CA4-4F5F-B640-5FD039F14F5F}"/>
            </a:ext>
          </a:extLst>
        </xdr:cNvPr>
        <xdr:cNvSpPr txBox="1"/>
      </xdr:nvSpPr>
      <xdr:spPr>
        <a:xfrm>
          <a:off x="7653068" y="229602"/>
          <a:ext cx="1127937" cy="2567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/>
          <a:r>
            <a:rPr lang="pt-BR" sz="1050" b="0" kern="1200">
              <a:solidFill>
                <a:schemeClr val="bg1">
                  <a:lumMod val="75000"/>
                </a:schemeClr>
              </a:solidFill>
            </a:rPr>
            <a:t>desenvolvido por</a:t>
          </a:r>
        </a:p>
      </xdr:txBody>
    </xdr:sp>
    <xdr:clientData/>
  </xdr:twoCellAnchor>
  <xdr:twoCellAnchor>
    <xdr:from>
      <xdr:col>8</xdr:col>
      <xdr:colOff>1347035</xdr:colOff>
      <xdr:row>0</xdr:row>
      <xdr:rowOff>171450</xdr:rowOff>
    </xdr:from>
    <xdr:to>
      <xdr:col>9</xdr:col>
      <xdr:colOff>1138488</xdr:colOff>
      <xdr:row>1</xdr:row>
      <xdr:rowOff>76200</xdr:rowOff>
    </xdr:to>
    <xdr:grpSp>
      <xdr:nvGrpSpPr>
        <xdr:cNvPr id="4" name="Agrupar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70DEE23-F5EA-42A2-8E91-7D88F323F20D}"/>
            </a:ext>
          </a:extLst>
        </xdr:cNvPr>
        <xdr:cNvGrpSpPr/>
      </xdr:nvGrpSpPr>
      <xdr:grpSpPr>
        <a:xfrm>
          <a:off x="11376860" y="171450"/>
          <a:ext cx="1486903" cy="238125"/>
          <a:chOff x="8201024" y="209550"/>
          <a:chExt cx="942976" cy="238125"/>
        </a:xfrm>
      </xdr:grpSpPr>
      <xdr:sp macro="" textlink="">
        <xdr:nvSpPr>
          <xdr:cNvPr id="5" name="Retângulo: Cantos Arredondados 4">
            <a:extLst>
              <a:ext uri="{FF2B5EF4-FFF2-40B4-BE49-F238E27FC236}">
                <a16:creationId xmlns:a16="http://schemas.microsoft.com/office/drawing/2014/main" id="{E7DD9D27-C090-B86A-65AC-D8D5C07DE697}"/>
              </a:ext>
            </a:extLst>
          </xdr:cNvPr>
          <xdr:cNvSpPr/>
        </xdr:nvSpPr>
        <xdr:spPr>
          <a:xfrm>
            <a:off x="8201025" y="209550"/>
            <a:ext cx="933450" cy="238125"/>
          </a:xfrm>
          <a:prstGeom prst="roundRect">
            <a:avLst/>
          </a:prstGeom>
          <a:solidFill>
            <a:srgbClr val="6979AB">
              <a:alpha val="10000"/>
            </a:srgbClr>
          </a:solidFill>
          <a:ln>
            <a:gradFill>
              <a:gsLst>
                <a:gs pos="100000">
                  <a:srgbClr val="3A5BFF"/>
                </a:gs>
                <a:gs pos="0">
                  <a:srgbClr val="41C77E"/>
                </a:gs>
              </a:gsLst>
              <a:lin ang="5400000" scaled="1"/>
            </a:gradFill>
          </a:ln>
          <a:effectLst>
            <a:outerShdw blurRad="63500" sx="102000" sy="102000" algn="ctr" rotWithShape="0">
              <a:prstClr val="black">
                <a:alpha val="7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6" name="CaixaDeTexto 5">
            <a:extLst>
              <a:ext uri="{FF2B5EF4-FFF2-40B4-BE49-F238E27FC236}">
                <a16:creationId xmlns:a16="http://schemas.microsoft.com/office/drawing/2014/main" id="{F266B58E-6E2C-56A3-92A2-7CFF40DEAD46}"/>
              </a:ext>
            </a:extLst>
          </xdr:cNvPr>
          <xdr:cNvSpPr txBox="1"/>
        </xdr:nvSpPr>
        <xdr:spPr>
          <a:xfrm>
            <a:off x="8201024" y="244575"/>
            <a:ext cx="942976" cy="19357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r>
              <a:rPr lang="pt-BR" sz="800" b="1" baseline="0">
                <a:solidFill>
                  <a:schemeClr val="bg1"/>
                </a:solidFill>
              </a:rPr>
              <a:t>VEJA NOSSO TUTORIAL</a:t>
            </a:r>
            <a:endParaRPr lang="pt-BR" sz="800" b="1">
              <a:solidFill>
                <a:schemeClr val="bg1"/>
              </a:solidFill>
            </a:endParaRPr>
          </a:p>
        </xdr:txBody>
      </xdr:sp>
    </xdr:grpSp>
    <xdr:clientData/>
  </xdr:twoCellAnchor>
  <xdr:oneCellAnchor>
    <xdr:from>
      <xdr:col>4</xdr:col>
      <xdr:colOff>1156536</xdr:colOff>
      <xdr:row>0</xdr:row>
      <xdr:rowOff>142875</xdr:rowOff>
    </xdr:from>
    <xdr:ext cx="1015164" cy="311496"/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D25F1079-485B-409E-94FA-CD852F1A5032}"/>
            </a:ext>
          </a:extLst>
        </xdr:cNvPr>
        <xdr:cNvSpPr txBox="1"/>
      </xdr:nvSpPr>
      <xdr:spPr>
        <a:xfrm>
          <a:off x="3613986" y="142875"/>
          <a:ext cx="1015164" cy="311496"/>
        </a:xfrm>
        <a:prstGeom prst="rect">
          <a:avLst/>
        </a:prstGeom>
        <a:solidFill>
          <a:srgbClr val="FDD692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pt-BR" sz="1400" b="1" kern="1200">
              <a:solidFill>
                <a:srgbClr val="323B59"/>
              </a:solidFill>
            </a:rPr>
            <a:t>Vendas</a:t>
          </a:r>
        </a:p>
      </xdr:txBody>
    </xdr:sp>
    <xdr:clientData/>
  </xdr:oneCellAnchor>
  <xdr:twoCellAnchor>
    <xdr:from>
      <xdr:col>1</xdr:col>
      <xdr:colOff>8523</xdr:colOff>
      <xdr:row>1</xdr:row>
      <xdr:rowOff>203534</xdr:rowOff>
    </xdr:from>
    <xdr:to>
      <xdr:col>9</xdr:col>
      <xdr:colOff>1571625</xdr:colOff>
      <xdr:row>1</xdr:row>
      <xdr:rowOff>203534</xdr:rowOff>
    </xdr:to>
    <xdr:cxnSp macro="">
      <xdr:nvCxnSpPr>
        <xdr:cNvPr id="8" name="Conector reto 7">
          <a:extLst>
            <a:ext uri="{FF2B5EF4-FFF2-40B4-BE49-F238E27FC236}">
              <a16:creationId xmlns:a16="http://schemas.microsoft.com/office/drawing/2014/main" id="{BCA6E9F6-3882-4441-922B-B2973D1D0679}"/>
            </a:ext>
          </a:extLst>
        </xdr:cNvPr>
        <xdr:cNvCxnSpPr/>
      </xdr:nvCxnSpPr>
      <xdr:spPr>
        <a:xfrm>
          <a:off x="113298" y="536909"/>
          <a:ext cx="13116927" cy="0"/>
        </a:xfrm>
        <a:prstGeom prst="line">
          <a:avLst/>
        </a:prstGeom>
        <a:ln>
          <a:solidFill>
            <a:srgbClr val="48558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38100</xdr:colOff>
      <xdr:row>0</xdr:row>
      <xdr:rowOff>104775</xdr:rowOff>
    </xdr:from>
    <xdr:ext cx="3275705" cy="374141"/>
    <xdr:sp macro="" textlink="">
      <xdr:nvSpPr>
        <xdr:cNvPr id="9" name="CaixaDeTexto 8">
          <a:extLst>
            <a:ext uri="{FF2B5EF4-FFF2-40B4-BE49-F238E27FC236}">
              <a16:creationId xmlns:a16="http://schemas.microsoft.com/office/drawing/2014/main" id="{6B983F87-809A-414C-B7BE-D65C6988CC1E}"/>
            </a:ext>
          </a:extLst>
        </xdr:cNvPr>
        <xdr:cNvSpPr txBox="1"/>
      </xdr:nvSpPr>
      <xdr:spPr>
        <a:xfrm>
          <a:off x="142875" y="104775"/>
          <a:ext cx="3275705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BR" sz="1800" b="1" kern="1200">
              <a:solidFill>
                <a:schemeClr val="bg1">
                  <a:lumMod val="85000"/>
                </a:schemeClr>
              </a:solidFill>
            </a:rPr>
            <a:t>Controle de Vendas e Comissões</a:t>
          </a:r>
        </a:p>
      </xdr:txBody>
    </xdr:sp>
    <xdr:clientData/>
  </xdr:oneCellAnchor>
  <xdr:oneCellAnchor>
    <xdr:from>
      <xdr:col>4</xdr:col>
      <xdr:colOff>2247899</xdr:colOff>
      <xdr:row>0</xdr:row>
      <xdr:rowOff>142875</xdr:rowOff>
    </xdr:from>
    <xdr:ext cx="1266825" cy="311496"/>
    <xdr:sp macro="" textlink="">
      <xdr:nvSpPr>
        <xdr:cNvPr id="12" name="CaixaDeTexto 11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9ABBC0B-9F19-476F-A9D4-6AD7C25B4E6A}"/>
            </a:ext>
          </a:extLst>
        </xdr:cNvPr>
        <xdr:cNvSpPr txBox="1"/>
      </xdr:nvSpPr>
      <xdr:spPr>
        <a:xfrm>
          <a:off x="4705349" y="142875"/>
          <a:ext cx="1266825" cy="311496"/>
        </a:xfrm>
        <a:prstGeom prst="rect">
          <a:avLst/>
        </a:prstGeom>
        <a:solidFill>
          <a:srgbClr val="323B59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pt-BR" sz="1400" b="1" kern="1200">
              <a:solidFill>
                <a:srgbClr val="FDD692"/>
              </a:solidFill>
            </a:rPr>
            <a:t>Vendedores</a:t>
          </a:r>
        </a:p>
      </xdr:txBody>
    </xdr:sp>
    <xdr:clientData/>
  </xdr:oneCellAnchor>
  <xdr:twoCellAnchor>
    <xdr:from>
      <xdr:col>4</xdr:col>
      <xdr:colOff>1476375</xdr:colOff>
      <xdr:row>15</xdr:row>
      <xdr:rowOff>238125</xdr:rowOff>
    </xdr:from>
    <xdr:to>
      <xdr:col>7</xdr:col>
      <xdr:colOff>648182</xdr:colOff>
      <xdr:row>17</xdr:row>
      <xdr:rowOff>249155</xdr:rowOff>
    </xdr:to>
    <xdr:grpSp>
      <xdr:nvGrpSpPr>
        <xdr:cNvPr id="11" name="Agrupar 10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C4F5DB74-779B-437D-873D-77E64E2EA39D}"/>
            </a:ext>
          </a:extLst>
        </xdr:cNvPr>
        <xdr:cNvGrpSpPr/>
      </xdr:nvGrpSpPr>
      <xdr:grpSpPr>
        <a:xfrm>
          <a:off x="4000500" y="4467225"/>
          <a:ext cx="5048732" cy="563480"/>
          <a:chOff x="218593" y="3818020"/>
          <a:chExt cx="5048732" cy="563480"/>
        </a:xfrm>
      </xdr:grpSpPr>
      <xdr:sp macro="" textlink="">
        <xdr:nvSpPr>
          <xdr:cNvPr id="13" name="Retângulo: Cantos Arredondados 12">
            <a:extLst>
              <a:ext uri="{FF2B5EF4-FFF2-40B4-BE49-F238E27FC236}">
                <a16:creationId xmlns:a16="http://schemas.microsoft.com/office/drawing/2014/main" id="{8BD3D5F1-E3A1-CA64-A37B-9C4F301FBDB5}"/>
              </a:ext>
            </a:extLst>
          </xdr:cNvPr>
          <xdr:cNvSpPr/>
        </xdr:nvSpPr>
        <xdr:spPr>
          <a:xfrm>
            <a:off x="218593" y="3818020"/>
            <a:ext cx="5048732" cy="563480"/>
          </a:xfrm>
          <a:prstGeom prst="roundRect">
            <a:avLst/>
          </a:prstGeom>
          <a:solidFill>
            <a:srgbClr val="323B59">
              <a:alpha val="90000"/>
            </a:srgbClr>
          </a:solidFill>
          <a:ln>
            <a:gradFill>
              <a:gsLst>
                <a:gs pos="100000">
                  <a:srgbClr val="3A5BFF"/>
                </a:gs>
                <a:gs pos="0">
                  <a:srgbClr val="41C77E"/>
                </a:gs>
              </a:gsLst>
              <a:lin ang="5400000" scaled="1"/>
            </a:gradFill>
          </a:ln>
          <a:effectLst>
            <a:outerShdw blurRad="63500" sx="102000" sy="102000" algn="ctr" rotWithShape="0">
              <a:prstClr val="black">
                <a:alpha val="2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4" name="CaixaDeTexto 13">
            <a:extLst>
              <a:ext uri="{FF2B5EF4-FFF2-40B4-BE49-F238E27FC236}">
                <a16:creationId xmlns:a16="http://schemas.microsoft.com/office/drawing/2014/main" id="{EFEBC095-5A9B-2601-D5B3-B777B9A910FB}"/>
              </a:ext>
            </a:extLst>
          </xdr:cNvPr>
          <xdr:cNvSpPr txBox="1"/>
        </xdr:nvSpPr>
        <xdr:spPr>
          <a:xfrm>
            <a:off x="447676" y="3891145"/>
            <a:ext cx="4638674" cy="40463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r>
              <a:rPr lang="pt-BR" sz="1800" b="1">
                <a:solidFill>
                  <a:schemeClr val="bg1">
                    <a:lumMod val="65000"/>
                  </a:schemeClr>
                </a:solidFill>
                <a:effectLst/>
                <a:latin typeface="+mn-lt"/>
                <a:ea typeface="+mn-ea"/>
                <a:cs typeface="+mn-cs"/>
              </a:rPr>
              <a:t>Precisa</a:t>
            </a:r>
            <a:r>
              <a:rPr lang="pt-BR" sz="1800" b="1" baseline="0">
                <a:solidFill>
                  <a:schemeClr val="bg1">
                    <a:lumMod val="65000"/>
                  </a:schemeClr>
                </a:solidFill>
                <a:effectLst/>
                <a:latin typeface="+mn-lt"/>
                <a:ea typeface="+mn-ea"/>
                <a:cs typeface="+mn-cs"/>
              </a:rPr>
              <a:t> de mais linhas para lançar? Clique aqui</a:t>
            </a:r>
            <a:endParaRPr lang="pt-BR" sz="1800">
              <a:solidFill>
                <a:schemeClr val="bg1">
                  <a:lumMod val="65000"/>
                </a:schemeClr>
              </a:solidFill>
              <a:effectLst/>
            </a:endParaRPr>
          </a:p>
        </xdr:txBody>
      </xdr: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01.%20ZEPLANILHA\02.%20Zeplanilha%203.0\12.%20Downloads\01.%20Dashboards\Dashboard85.xlsx" TargetMode="External"/><Relationship Id="rId1" Type="http://schemas.openxmlformats.org/officeDocument/2006/relationships/externalLinkPath" Target="/01.%20ZEPLANILHA/02.%20Zeplanilha%203.0/12.%20Downloads/01.%20Dashboards/Dashboard8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Zé Planilha"/>
      <sheetName val="Dashboard"/>
      <sheetName val="Dados"/>
      <sheetName val="Logotipos"/>
    </sheetNames>
    <sheetDataSet>
      <sheetData sheetId="0"/>
      <sheetData sheetId="1"/>
      <sheetData sheetId="2">
        <row r="16">
          <cell r="K16" t="str">
            <v>Guerreiros</v>
          </cell>
        </row>
        <row r="17">
          <cell r="K17" t="str">
            <v>Spartans</v>
          </cell>
        </row>
        <row r="18">
          <cell r="K18" t="str">
            <v>Águia</v>
          </cell>
        </row>
        <row r="19">
          <cell r="K19" t="str">
            <v>HorsePower</v>
          </cell>
        </row>
      </sheetData>
      <sheetData sheetId="3">
        <row r="2">
          <cell r="B2" t="str">
            <v>Spartans</v>
          </cell>
        </row>
        <row r="3">
          <cell r="B3" t="str">
            <v>Águia</v>
          </cell>
        </row>
        <row r="4">
          <cell r="B4" t="str">
            <v>HorsePower</v>
          </cell>
        </row>
        <row r="5">
          <cell r="B5" t="str">
            <v>Guerreiros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66C90-A4CB-48F7-9B28-3503770ADD63}">
  <sheetPr>
    <tabColor rgb="FF242B44"/>
  </sheetPr>
  <dimension ref="A2:N15"/>
  <sheetViews>
    <sheetView tabSelected="1" workbookViewId="0">
      <selection activeCell="S24" sqref="S24"/>
    </sheetView>
  </sheetViews>
  <sheetFormatPr defaultRowHeight="15" x14ac:dyDescent="0.25"/>
  <cols>
    <col min="1" max="1" width="3" style="47" customWidth="1"/>
    <col min="2" max="16384" width="9.140625" style="47"/>
  </cols>
  <sheetData>
    <row r="2" spans="1:14" ht="38.25" customHeight="1" x14ac:dyDescent="0.25">
      <c r="B2" s="49" t="s">
        <v>68</v>
      </c>
    </row>
    <row r="3" spans="1:14" ht="22.5" customHeight="1" x14ac:dyDescent="0.25">
      <c r="A3" s="48" t="s">
        <v>69</v>
      </c>
      <c r="B3" s="47" t="s">
        <v>71</v>
      </c>
    </row>
    <row r="7" spans="1:14" ht="29.25" customHeight="1" x14ac:dyDescent="0.25">
      <c r="A7" s="48" t="s">
        <v>69</v>
      </c>
      <c r="B7" s="47" t="s">
        <v>70</v>
      </c>
    </row>
    <row r="15" spans="1:14" x14ac:dyDescent="0.25">
      <c r="N15" s="41"/>
    </row>
  </sheetData>
  <sheetProtection algorithmName="SHA-512" hashValue="eAHlOHwHzeMue0kHYXQDcBKeCeB2kgloLBjY8AOaGJx28qwIW3uDSPAh9cG0arpSFbeEqwS/fsyo0ie/o67Rbg==" saltValue="I0/w303/QCIhMeUP2o5PVw==" spinCount="100000" sheet="1" objects="1" scenarios="1"/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DF36F4-3B0F-4F33-A5C5-6A9D75F88524}">
  <sheetPr>
    <tabColor rgb="FF323B59"/>
  </sheetPr>
  <dimension ref="D10"/>
  <sheetViews>
    <sheetView workbookViewId="0">
      <selection activeCell="T24" sqref="T24"/>
    </sheetView>
  </sheetViews>
  <sheetFormatPr defaultRowHeight="15" x14ac:dyDescent="0.25"/>
  <cols>
    <col min="1" max="16384" width="9.140625" style="52"/>
  </cols>
  <sheetData>
    <row r="10" spans="4:4" x14ac:dyDescent="0.25">
      <c r="D10" s="51"/>
    </row>
  </sheetData>
  <sheetProtection algorithmName="SHA-512" hashValue="O4WHx14tra4XGFDS4WrLmEKb6Ngxg3Ouc5v7Sp892OXImscciBC1od+MRZRSwXRphH/eO5CUCIn4OhbgyDZ9+A==" saltValue="Py3YudmA2abAM+hCeKGTfQ==" spinCount="100000" sheet="1" objects="1" scenarios="1"/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E61DF4-E5AF-4B93-B6AB-F92C7026D311}">
  <sheetPr>
    <tabColor rgb="FF41C77E"/>
  </sheetPr>
  <dimension ref="A1:W76"/>
  <sheetViews>
    <sheetView workbookViewId="0">
      <pane ySplit="6" topLeftCell="A7" activePane="bottomLeft" state="frozen"/>
      <selection pane="bottomLeft" activeCell="Q15" sqref="Q15"/>
    </sheetView>
  </sheetViews>
  <sheetFormatPr defaultRowHeight="15" x14ac:dyDescent="0.25"/>
  <cols>
    <col min="1" max="1" width="2.42578125" style="2" customWidth="1"/>
    <col min="2" max="2" width="7.42578125" style="2" customWidth="1"/>
    <col min="3" max="3" width="32" style="2" customWidth="1"/>
    <col min="4" max="4" width="14.28515625" style="14" customWidth="1"/>
    <col min="5" max="5" width="6.5703125" style="2" customWidth="1"/>
    <col min="6" max="6" width="21.5703125" style="18" customWidth="1"/>
    <col min="7" max="7" width="16.5703125" style="2" customWidth="1"/>
    <col min="8" max="8" width="25.85546875" style="18" customWidth="1"/>
    <col min="9" max="9" width="5.85546875" style="2" customWidth="1"/>
    <col min="10" max="10" width="23.85546875" style="2" customWidth="1"/>
    <col min="11" max="11" width="17.28515625" style="2" customWidth="1"/>
    <col min="12" max="12" width="24.5703125" style="2" customWidth="1"/>
    <col min="13" max="13" width="7.42578125" style="5" customWidth="1"/>
    <col min="14" max="15" width="7.28515625" style="41" customWidth="1"/>
    <col min="16" max="22" width="7.28515625" style="11" customWidth="1"/>
    <col min="23" max="23" width="25.7109375" style="5" customWidth="1"/>
    <col min="24" max="24" width="1.7109375" style="2" customWidth="1"/>
    <col min="25" max="25" width="6.7109375" style="2" customWidth="1"/>
    <col min="26" max="26" width="12.7109375" style="2" customWidth="1"/>
    <col min="27" max="27" width="25.7109375" style="2" customWidth="1"/>
    <col min="28" max="16384" width="9.140625" style="2"/>
  </cols>
  <sheetData>
    <row r="1" spans="1:23" ht="26.25" x14ac:dyDescent="0.4">
      <c r="A1" s="1"/>
      <c r="B1" s="1"/>
    </row>
    <row r="2" spans="1:23" ht="30.75" customHeight="1" x14ac:dyDescent="0.4">
      <c r="A2" s="1"/>
      <c r="B2" s="1"/>
    </row>
    <row r="4" spans="1:23" ht="18" customHeight="1" x14ac:dyDescent="0.25">
      <c r="J4" s="46" t="s">
        <v>46</v>
      </c>
      <c r="L4" s="58" t="s">
        <v>52</v>
      </c>
      <c r="M4" s="39" t="s">
        <v>63</v>
      </c>
    </row>
    <row r="5" spans="1:23" ht="26.25" customHeight="1" thickBot="1" x14ac:dyDescent="0.3">
      <c r="J5" s="69" t="str">
        <f ca="1">"Período analisado: "&amp; TEXT(Config!C5,"dd/mm/aaaa") &amp; " a "&amp; TEXT(Config!D5,"dd/mm/aaaa")</f>
        <v>Período analisado: 01/01/2024 a 31/12/2024</v>
      </c>
      <c r="K5" s="69"/>
      <c r="L5" s="69"/>
    </row>
    <row r="6" spans="1:23" s="8" customFormat="1" ht="45.75" customHeight="1" x14ac:dyDescent="0.25">
      <c r="C6" s="9" t="s">
        <v>13</v>
      </c>
      <c r="D6" s="40" t="s">
        <v>19</v>
      </c>
      <c r="E6" s="10" t="s">
        <v>1</v>
      </c>
      <c r="F6" s="19" t="s">
        <v>43</v>
      </c>
      <c r="G6" s="33" t="s">
        <v>20</v>
      </c>
      <c r="H6" s="32" t="s">
        <v>45</v>
      </c>
      <c r="I6" s="2"/>
      <c r="J6" s="19" t="s">
        <v>18</v>
      </c>
      <c r="K6" s="33" t="s">
        <v>20</v>
      </c>
      <c r="L6" s="32" t="s">
        <v>67</v>
      </c>
      <c r="M6" s="42"/>
      <c r="N6" s="42"/>
      <c r="O6" s="41"/>
      <c r="P6" s="11" t="s">
        <v>64</v>
      </c>
      <c r="Q6" s="11" t="s">
        <v>65</v>
      </c>
      <c r="R6" s="11" t="s">
        <v>66</v>
      </c>
      <c r="S6" s="11"/>
      <c r="T6" s="11" t="s">
        <v>64</v>
      </c>
      <c r="U6" s="11" t="s">
        <v>65</v>
      </c>
      <c r="V6" s="11" t="s">
        <v>66</v>
      </c>
      <c r="W6" s="45"/>
    </row>
    <row r="7" spans="1:23" s="6" customFormat="1" ht="21.75" customHeight="1" x14ac:dyDescent="0.25">
      <c r="B7" s="7">
        <v>1</v>
      </c>
      <c r="C7" s="53"/>
      <c r="D7" s="54"/>
      <c r="E7" s="10" t="s">
        <v>1</v>
      </c>
      <c r="F7" s="21" cm="1">
        <f t="array" ref="F7">IF(cont&gt;10,0,SUMIFS(Vendas!G:G,Vendas!H:H,Vendedores!C7))</f>
        <v>0</v>
      </c>
      <c r="G7" s="22" cm="1">
        <f t="array" ref="G7">IF(cont&gt;10,0,IF(H7=0,0,MATCH(P7,$R$7:$R$36,0)))</f>
        <v>0</v>
      </c>
      <c r="H7" s="21" cm="1">
        <f t="array" ref="H7">IF(cont&gt;10,0,SUMIFS(Vendas!J:J,Vendas!H:H,Vendedores!C7))</f>
        <v>0</v>
      </c>
      <c r="I7" s="2"/>
      <c r="J7" s="21" cm="1">
        <f t="array" aca="1" ref="J7" ca="1">IF(cont&gt;10,0,SUMIFS(Vendas!G:G,Vendas!H:H,Vendedores!C7,Vendas!C:C,"&gt;="&amp;data_1,Vendas!C:C,"&lt;="&amp;data_2))</f>
        <v>0</v>
      </c>
      <c r="K7" s="22" cm="1">
        <f t="array" aca="1" ref="K7" ca="1">IF(cont&gt;10,0,IF(L7=0,0,MATCH(T7,$V$7:$V$36,0)))</f>
        <v>0</v>
      </c>
      <c r="L7" s="21" cm="1">
        <f t="array" aca="1" ref="L7" ca="1">IF(cont&gt;10,0,SUMIFS(Vendas!J:J,Vendas!H:H,Vendedores!C7,Vendas!C:C,"&gt;="&amp;data_1,Vendas!C:C,"&lt;="&amp;data_2))</f>
        <v>0</v>
      </c>
      <c r="M7" s="42"/>
      <c r="N7" s="42"/>
      <c r="O7" s="43"/>
      <c r="P7" s="13">
        <f>IF(F7=0,0,F7+ROW()/1000)</f>
        <v>0</v>
      </c>
      <c r="Q7" s="13">
        <v>1</v>
      </c>
      <c r="R7" s="13">
        <f>LARGE($P$7:$P$36,Q7)</f>
        <v>0</v>
      </c>
      <c r="S7" s="13"/>
      <c r="T7" s="13">
        <f ca="1">IF(J7=0,0,J7+ROW()/1000)</f>
        <v>0</v>
      </c>
      <c r="U7" s="13">
        <v>1</v>
      </c>
      <c r="V7" s="13">
        <f ca="1">LARGE($T$7:$T$36,U7)</f>
        <v>0</v>
      </c>
      <c r="W7" s="44"/>
    </row>
    <row r="8" spans="1:23" s="6" customFormat="1" ht="21.75" customHeight="1" x14ac:dyDescent="0.25">
      <c r="B8" s="7">
        <v>2</v>
      </c>
      <c r="C8" s="55"/>
      <c r="D8" s="54"/>
      <c r="E8" s="10" t="s">
        <v>2</v>
      </c>
      <c r="F8" s="21" cm="1">
        <f t="array" ref="F8">IF(cont&gt;10,0,SUMIFS(Vendas!G:G,Vendas!H:H,Vendedores!C8))</f>
        <v>0</v>
      </c>
      <c r="G8" s="22" cm="1">
        <f t="array" ref="G8">IF(cont&gt;10,0,IF(H8=0,0,MATCH(P8,$R$7:$R$36,0)))</f>
        <v>0</v>
      </c>
      <c r="H8" s="21" cm="1">
        <f t="array" ref="H8">IF(cont&gt;10,0,SUMIFS(Vendas!J:J,Vendas!H:H,Vendedores!C8))</f>
        <v>0</v>
      </c>
      <c r="I8" s="2"/>
      <c r="J8" s="21" cm="1">
        <f t="array" aca="1" ref="J8" ca="1">IF(cont&gt;10,0,SUMIFS(Vendas!G:G,Vendas!H:H,Vendedores!C8,Vendas!C:C,"&gt;="&amp;data_1,Vendas!C:C,"&lt;="&amp;data_2))</f>
        <v>0</v>
      </c>
      <c r="K8" s="22" cm="1">
        <f t="array" aca="1" ref="K8" ca="1">IF(cont&gt;10,0,IF(L8=0,0,MATCH(T8,$V$7:$V$36,0)))</f>
        <v>0</v>
      </c>
      <c r="L8" s="21" cm="1">
        <f t="array" aca="1" ref="L8" ca="1">IF(cont&gt;10,0,SUMIFS(Vendas!J:J,Vendas!H:H,Vendedores!C8,Vendas!C:C,"&gt;="&amp;data_1,Vendas!C:C,"&lt;="&amp;data_2))</f>
        <v>0</v>
      </c>
      <c r="M8" s="42"/>
      <c r="N8" s="42"/>
      <c r="O8" s="43"/>
      <c r="P8" s="13">
        <f t="shared" ref="P8:P36" si="0">IF(F8=0,0,F8+ROW()/1000)</f>
        <v>0</v>
      </c>
      <c r="Q8" s="13">
        <v>2</v>
      </c>
      <c r="R8" s="13">
        <f t="shared" ref="R8:R36" si="1">LARGE($P$7:$P$36,Q8)</f>
        <v>0</v>
      </c>
      <c r="S8" s="13"/>
      <c r="T8" s="13">
        <f t="shared" ref="T8:T36" ca="1" si="2">IF(J8=0,0,J8+ROW()/1000)</f>
        <v>0</v>
      </c>
      <c r="U8" s="13">
        <v>2</v>
      </c>
      <c r="V8" s="13">
        <f t="shared" ref="V8:V36" ca="1" si="3">LARGE($T$7:$T$36,U8)</f>
        <v>0</v>
      </c>
      <c r="W8" s="44"/>
    </row>
    <row r="9" spans="1:23" s="6" customFormat="1" ht="21.75" customHeight="1" x14ac:dyDescent="0.25">
      <c r="B9" s="7">
        <v>3</v>
      </c>
      <c r="C9" s="55"/>
      <c r="D9" s="54"/>
      <c r="E9" s="10" t="s">
        <v>3</v>
      </c>
      <c r="F9" s="21" cm="1">
        <f t="array" ref="F9">IF(cont&gt;10,0,SUMIFS(Vendas!G:G,Vendas!H:H,Vendedores!C9))</f>
        <v>0</v>
      </c>
      <c r="G9" s="22" cm="1">
        <f t="array" ref="G9">IF(cont&gt;10,0,IF(H9=0,0,MATCH(P9,$R$7:$R$36,0)))</f>
        <v>0</v>
      </c>
      <c r="H9" s="21" cm="1">
        <f t="array" ref="H9">IF(cont&gt;10,0,SUMIFS(Vendas!J:J,Vendas!H:H,Vendedores!C9))</f>
        <v>0</v>
      </c>
      <c r="I9" s="2"/>
      <c r="J9" s="21" cm="1">
        <f t="array" aca="1" ref="J9" ca="1">IF(cont&gt;10,0,SUMIFS(Vendas!G:G,Vendas!H:H,Vendedores!C9,Vendas!C:C,"&gt;="&amp;data_1,Vendas!C:C,"&lt;="&amp;data_2))</f>
        <v>0</v>
      </c>
      <c r="K9" s="22" cm="1">
        <f t="array" aca="1" ref="K9" ca="1">IF(cont&gt;10,0,IF(L9=0,0,MATCH(T9,$V$7:$V$36,0)))</f>
        <v>0</v>
      </c>
      <c r="L9" s="21" cm="1">
        <f t="array" aca="1" ref="L9" ca="1">IF(cont&gt;10,0,SUMIFS(Vendas!J:J,Vendas!H:H,Vendedores!C9,Vendas!C:C,"&gt;="&amp;data_1,Vendas!C:C,"&lt;="&amp;data_2))</f>
        <v>0</v>
      </c>
      <c r="M9" s="42"/>
      <c r="N9" s="42"/>
      <c r="O9" s="43"/>
      <c r="P9" s="13">
        <f t="shared" si="0"/>
        <v>0</v>
      </c>
      <c r="Q9" s="13">
        <v>3</v>
      </c>
      <c r="R9" s="13">
        <f t="shared" si="1"/>
        <v>0</v>
      </c>
      <c r="S9" s="13"/>
      <c r="T9" s="13">
        <f t="shared" ca="1" si="2"/>
        <v>0</v>
      </c>
      <c r="U9" s="13">
        <v>3</v>
      </c>
      <c r="V9" s="13">
        <f t="shared" ca="1" si="3"/>
        <v>0</v>
      </c>
      <c r="W9" s="44"/>
    </row>
    <row r="10" spans="1:23" s="6" customFormat="1" ht="21.75" customHeight="1" x14ac:dyDescent="0.25">
      <c r="B10" s="7">
        <v>4</v>
      </c>
      <c r="C10" s="55"/>
      <c r="D10" s="54"/>
      <c r="E10" s="10" t="s">
        <v>4</v>
      </c>
      <c r="F10" s="21" cm="1">
        <f t="array" ref="F10">IF(cont&gt;10,0,SUMIFS(Vendas!G:G,Vendas!H:H,Vendedores!C10))</f>
        <v>0</v>
      </c>
      <c r="G10" s="22" cm="1">
        <f t="array" ref="G10">IF(cont&gt;10,0,IF(H10=0,0,MATCH(P10,$R$7:$R$36,0)))</f>
        <v>0</v>
      </c>
      <c r="H10" s="21" cm="1">
        <f t="array" ref="H10">IF(cont&gt;10,0,SUMIFS(Vendas!J:J,Vendas!H:H,Vendedores!C10))</f>
        <v>0</v>
      </c>
      <c r="I10" s="2"/>
      <c r="J10" s="21" cm="1">
        <f t="array" aca="1" ref="J10" ca="1">IF(cont&gt;10,0,SUMIFS(Vendas!G:G,Vendas!H:H,Vendedores!C10,Vendas!C:C,"&gt;="&amp;data_1,Vendas!C:C,"&lt;="&amp;data_2))</f>
        <v>0</v>
      </c>
      <c r="K10" s="22" cm="1">
        <f t="array" aca="1" ref="K10" ca="1">IF(cont&gt;10,0,IF(L10=0,0,MATCH(T10,$V$7:$V$36,0)))</f>
        <v>0</v>
      </c>
      <c r="L10" s="21" cm="1">
        <f t="array" aca="1" ref="L10" ca="1">IF(cont&gt;10,0,SUMIFS(Vendas!J:J,Vendas!H:H,Vendedores!C10,Vendas!C:C,"&gt;="&amp;data_1,Vendas!C:C,"&lt;="&amp;data_2))</f>
        <v>0</v>
      </c>
      <c r="M10" s="42"/>
      <c r="N10" s="42"/>
      <c r="O10" s="43"/>
      <c r="P10" s="13">
        <f t="shared" si="0"/>
        <v>0</v>
      </c>
      <c r="Q10" s="13">
        <v>4</v>
      </c>
      <c r="R10" s="13">
        <f t="shared" si="1"/>
        <v>0</v>
      </c>
      <c r="S10" s="13"/>
      <c r="T10" s="13">
        <f t="shared" ca="1" si="2"/>
        <v>0</v>
      </c>
      <c r="U10" s="13">
        <v>4</v>
      </c>
      <c r="V10" s="13">
        <f t="shared" ca="1" si="3"/>
        <v>0</v>
      </c>
      <c r="W10" s="44"/>
    </row>
    <row r="11" spans="1:23" s="6" customFormat="1" ht="21.75" customHeight="1" x14ac:dyDescent="0.25">
      <c r="B11" s="7">
        <v>5</v>
      </c>
      <c r="C11" s="55"/>
      <c r="D11" s="54"/>
      <c r="E11" s="10" t="s">
        <v>5</v>
      </c>
      <c r="F11" s="21" cm="1">
        <f t="array" ref="F11">IF(cont&gt;10,0,SUMIFS(Vendas!G:G,Vendas!H:H,Vendedores!C11))</f>
        <v>0</v>
      </c>
      <c r="G11" s="22" cm="1">
        <f t="array" ref="G11">IF(cont&gt;10,0,IF(H11=0,0,MATCH(P11,$R$7:$R$36,0)))</f>
        <v>0</v>
      </c>
      <c r="H11" s="21" cm="1">
        <f t="array" ref="H11">IF(cont&gt;10,0,SUMIFS(Vendas!J:J,Vendas!H:H,Vendedores!C11))</f>
        <v>0</v>
      </c>
      <c r="I11" s="2"/>
      <c r="J11" s="21" cm="1">
        <f t="array" aca="1" ref="J11" ca="1">IF(cont&gt;10,0,SUMIFS(Vendas!G:G,Vendas!H:H,Vendedores!C11,Vendas!C:C,"&gt;="&amp;data_1,Vendas!C:C,"&lt;="&amp;data_2))</f>
        <v>0</v>
      </c>
      <c r="K11" s="22" cm="1">
        <f t="array" aca="1" ref="K11" ca="1">IF(cont&gt;10,0,IF(L11=0,0,MATCH(T11,$V$7:$V$36,0)))</f>
        <v>0</v>
      </c>
      <c r="L11" s="21" cm="1">
        <f t="array" aca="1" ref="L11" ca="1">IF(cont&gt;10,0,SUMIFS(Vendas!J:J,Vendas!H:H,Vendedores!C11,Vendas!C:C,"&gt;="&amp;data_1,Vendas!C:C,"&lt;="&amp;data_2))</f>
        <v>0</v>
      </c>
      <c r="M11" s="42"/>
      <c r="N11" s="42"/>
      <c r="O11" s="43"/>
      <c r="P11" s="13">
        <f t="shared" si="0"/>
        <v>0</v>
      </c>
      <c r="Q11" s="13">
        <v>5</v>
      </c>
      <c r="R11" s="13">
        <f t="shared" si="1"/>
        <v>0</v>
      </c>
      <c r="S11" s="13"/>
      <c r="T11" s="13">
        <f t="shared" ca="1" si="2"/>
        <v>0</v>
      </c>
      <c r="U11" s="13">
        <v>5</v>
      </c>
      <c r="V11" s="13">
        <f t="shared" ca="1" si="3"/>
        <v>0</v>
      </c>
      <c r="W11" s="44"/>
    </row>
    <row r="12" spans="1:23" s="6" customFormat="1" ht="21.75" customHeight="1" x14ac:dyDescent="0.25">
      <c r="B12" s="7">
        <v>6</v>
      </c>
      <c r="C12" s="55"/>
      <c r="D12" s="54"/>
      <c r="E12" s="10" t="s">
        <v>6</v>
      </c>
      <c r="F12" s="21" cm="1">
        <f t="array" ref="F12">IF(cont&gt;10,0,SUMIFS(Vendas!G:G,Vendas!H:H,Vendedores!C12))</f>
        <v>0</v>
      </c>
      <c r="G12" s="22" cm="1">
        <f t="array" ref="G12">IF(cont&gt;10,0,IF(H12=0,0,MATCH(P12,$R$7:$R$36,0)))</f>
        <v>0</v>
      </c>
      <c r="H12" s="21" cm="1">
        <f t="array" ref="H12">IF(cont&gt;10,0,SUMIFS(Vendas!J:J,Vendas!H:H,Vendedores!C12))</f>
        <v>0</v>
      </c>
      <c r="I12" s="2"/>
      <c r="J12" s="21" cm="1">
        <f t="array" aca="1" ref="J12" ca="1">IF(cont&gt;10,0,SUMIFS(Vendas!G:G,Vendas!H:H,Vendedores!C12,Vendas!C:C,"&gt;="&amp;data_1,Vendas!C:C,"&lt;="&amp;data_2))</f>
        <v>0</v>
      </c>
      <c r="K12" s="22" cm="1">
        <f t="array" aca="1" ref="K12" ca="1">IF(cont&gt;10,0,IF(L12=0,0,MATCH(T12,$V$7:$V$36,0)))</f>
        <v>0</v>
      </c>
      <c r="L12" s="21" cm="1">
        <f t="array" aca="1" ref="L12" ca="1">IF(cont&gt;10,0,SUMIFS(Vendas!J:J,Vendas!H:H,Vendedores!C12,Vendas!C:C,"&gt;="&amp;data_1,Vendas!C:C,"&lt;="&amp;data_2))</f>
        <v>0</v>
      </c>
      <c r="M12" s="42"/>
      <c r="N12" s="42"/>
      <c r="O12" s="43"/>
      <c r="P12" s="13">
        <f t="shared" si="0"/>
        <v>0</v>
      </c>
      <c r="Q12" s="13">
        <v>6</v>
      </c>
      <c r="R12" s="13">
        <f t="shared" si="1"/>
        <v>0</v>
      </c>
      <c r="S12" s="13"/>
      <c r="T12" s="13">
        <f t="shared" ca="1" si="2"/>
        <v>0</v>
      </c>
      <c r="U12" s="13">
        <v>6</v>
      </c>
      <c r="V12" s="13">
        <f t="shared" ca="1" si="3"/>
        <v>0</v>
      </c>
      <c r="W12" s="44"/>
    </row>
    <row r="13" spans="1:23" s="6" customFormat="1" ht="21.75" customHeight="1" x14ac:dyDescent="0.25">
      <c r="B13" s="7">
        <v>7</v>
      </c>
      <c r="C13" s="55"/>
      <c r="D13" s="54"/>
      <c r="E13" s="10" t="s">
        <v>7</v>
      </c>
      <c r="F13" s="21" cm="1">
        <f t="array" ref="F13">IF(cont&gt;10,0,SUMIFS(Vendas!G:G,Vendas!H:H,Vendedores!C13))</f>
        <v>0</v>
      </c>
      <c r="G13" s="22" cm="1">
        <f t="array" ref="G13">IF(cont&gt;10,0,IF(H13=0,0,MATCH(P13,$R$7:$R$36,0)))</f>
        <v>0</v>
      </c>
      <c r="H13" s="21" cm="1">
        <f t="array" ref="H13">IF(cont&gt;10,0,SUMIFS(Vendas!J:J,Vendas!H:H,Vendedores!C13))</f>
        <v>0</v>
      </c>
      <c r="I13" s="2"/>
      <c r="J13" s="21" cm="1">
        <f t="array" aca="1" ref="J13" ca="1">IF(cont&gt;10,0,SUMIFS(Vendas!G:G,Vendas!H:H,Vendedores!C13,Vendas!C:C,"&gt;="&amp;data_1,Vendas!C:C,"&lt;="&amp;data_2))</f>
        <v>0</v>
      </c>
      <c r="K13" s="22" cm="1">
        <f t="array" aca="1" ref="K13" ca="1">IF(cont&gt;10,0,IF(L13=0,0,MATCH(T13,$V$7:$V$36,0)))</f>
        <v>0</v>
      </c>
      <c r="L13" s="21" cm="1">
        <f t="array" aca="1" ref="L13" ca="1">IF(cont&gt;10,0,SUMIFS(Vendas!J:J,Vendas!H:H,Vendedores!C13,Vendas!C:C,"&gt;="&amp;data_1,Vendas!C:C,"&lt;="&amp;data_2))</f>
        <v>0</v>
      </c>
      <c r="M13" s="42"/>
      <c r="N13" s="42"/>
      <c r="O13" s="43"/>
      <c r="P13" s="13">
        <f t="shared" si="0"/>
        <v>0</v>
      </c>
      <c r="Q13" s="13">
        <v>7</v>
      </c>
      <c r="R13" s="13">
        <f t="shared" si="1"/>
        <v>0</v>
      </c>
      <c r="S13" s="13"/>
      <c r="T13" s="13">
        <f t="shared" ca="1" si="2"/>
        <v>0</v>
      </c>
      <c r="U13" s="13">
        <v>7</v>
      </c>
      <c r="V13" s="13">
        <f t="shared" ca="1" si="3"/>
        <v>0</v>
      </c>
      <c r="W13" s="44"/>
    </row>
    <row r="14" spans="1:23" s="6" customFormat="1" ht="21.75" customHeight="1" x14ac:dyDescent="0.25">
      <c r="B14" s="7">
        <v>8</v>
      </c>
      <c r="C14" s="55"/>
      <c r="D14" s="54"/>
      <c r="E14" s="10" t="s">
        <v>8</v>
      </c>
      <c r="F14" s="21" cm="1">
        <f t="array" ref="F14">IF(cont&gt;10,0,SUMIFS(Vendas!G:G,Vendas!H:H,Vendedores!C14))</f>
        <v>0</v>
      </c>
      <c r="G14" s="22" cm="1">
        <f t="array" ref="G14">IF(cont&gt;10,0,IF(H14=0,0,MATCH(P14,$R$7:$R$36,0)))</f>
        <v>0</v>
      </c>
      <c r="H14" s="21" cm="1">
        <f t="array" ref="H14">IF(cont&gt;10,0,SUMIFS(Vendas!J:J,Vendas!H:H,Vendedores!C14))</f>
        <v>0</v>
      </c>
      <c r="I14" s="2"/>
      <c r="J14" s="21" cm="1">
        <f t="array" aca="1" ref="J14" ca="1">IF(cont&gt;10,0,SUMIFS(Vendas!G:G,Vendas!H:H,Vendedores!C14,Vendas!C:C,"&gt;="&amp;data_1,Vendas!C:C,"&lt;="&amp;data_2))</f>
        <v>0</v>
      </c>
      <c r="K14" s="22" cm="1">
        <f t="array" aca="1" ref="K14" ca="1">IF(cont&gt;10,0,IF(L14=0,0,MATCH(T14,$V$7:$V$36,0)))</f>
        <v>0</v>
      </c>
      <c r="L14" s="21" cm="1">
        <f t="array" aca="1" ref="L14" ca="1">IF(cont&gt;10,0,SUMIFS(Vendas!J:J,Vendas!H:H,Vendedores!C14,Vendas!C:C,"&gt;="&amp;data_1,Vendas!C:C,"&lt;="&amp;data_2))</f>
        <v>0</v>
      </c>
      <c r="M14" s="42"/>
      <c r="N14" s="42"/>
      <c r="O14" s="43"/>
      <c r="P14" s="13">
        <f t="shared" si="0"/>
        <v>0</v>
      </c>
      <c r="Q14" s="13">
        <v>8</v>
      </c>
      <c r="R14" s="13">
        <f t="shared" si="1"/>
        <v>0</v>
      </c>
      <c r="S14" s="13"/>
      <c r="T14" s="13">
        <f t="shared" ca="1" si="2"/>
        <v>0</v>
      </c>
      <c r="U14" s="13">
        <v>8</v>
      </c>
      <c r="V14" s="13">
        <f t="shared" ca="1" si="3"/>
        <v>0</v>
      </c>
      <c r="W14" s="44"/>
    </row>
    <row r="15" spans="1:23" s="6" customFormat="1" ht="21.75" customHeight="1" x14ac:dyDescent="0.25">
      <c r="B15" s="7">
        <v>9</v>
      </c>
      <c r="C15" s="55"/>
      <c r="D15" s="54"/>
      <c r="E15" s="10" t="s">
        <v>9</v>
      </c>
      <c r="F15" s="21" cm="1">
        <f t="array" ref="F15">IF(cont&gt;10,0,SUMIFS(Vendas!G:G,Vendas!H:H,Vendedores!C15))</f>
        <v>0</v>
      </c>
      <c r="G15" s="22" cm="1">
        <f t="array" ref="G15">IF(cont&gt;10,0,IF(H15=0,0,MATCH(P15,$R$7:$R$36,0)))</f>
        <v>0</v>
      </c>
      <c r="H15" s="21" cm="1">
        <f t="array" ref="H15">IF(cont&gt;10,0,SUMIFS(Vendas!J:J,Vendas!H:H,Vendedores!C15))</f>
        <v>0</v>
      </c>
      <c r="I15" s="2"/>
      <c r="J15" s="21" cm="1">
        <f t="array" aca="1" ref="J15" ca="1">IF(cont&gt;10,0,SUMIFS(Vendas!G:G,Vendas!H:H,Vendedores!C15,Vendas!C:C,"&gt;="&amp;data_1,Vendas!C:C,"&lt;="&amp;data_2))</f>
        <v>0</v>
      </c>
      <c r="K15" s="22" cm="1">
        <f t="array" aca="1" ref="K15" ca="1">IF(cont&gt;10,0,IF(L15=0,0,MATCH(T15,$V$7:$V$36,0)))</f>
        <v>0</v>
      </c>
      <c r="L15" s="21" cm="1">
        <f t="array" aca="1" ref="L15" ca="1">IF(cont&gt;10,0,SUMIFS(Vendas!J:J,Vendas!H:H,Vendedores!C15,Vendas!C:C,"&gt;="&amp;data_1,Vendas!C:C,"&lt;="&amp;data_2))</f>
        <v>0</v>
      </c>
      <c r="M15" s="42"/>
      <c r="N15" s="42"/>
      <c r="O15" s="43"/>
      <c r="P15" s="13">
        <f t="shared" si="0"/>
        <v>0</v>
      </c>
      <c r="Q15" s="13">
        <v>9</v>
      </c>
      <c r="R15" s="13">
        <f t="shared" si="1"/>
        <v>0</v>
      </c>
      <c r="S15" s="13"/>
      <c r="T15" s="13">
        <f t="shared" ca="1" si="2"/>
        <v>0</v>
      </c>
      <c r="U15" s="13">
        <v>9</v>
      </c>
      <c r="V15" s="13">
        <f t="shared" ca="1" si="3"/>
        <v>0</v>
      </c>
      <c r="W15" s="44"/>
    </row>
    <row r="16" spans="1:23" s="6" customFormat="1" ht="21.75" customHeight="1" x14ac:dyDescent="0.25">
      <c r="B16" s="7">
        <v>10</v>
      </c>
      <c r="C16" s="55"/>
      <c r="D16" s="54"/>
      <c r="E16" s="10" t="s">
        <v>10</v>
      </c>
      <c r="F16" s="21" cm="1">
        <f t="array" ref="F16">IF(cont&gt;10,0,SUMIFS(Vendas!G:G,Vendas!H:H,Vendedores!C16))</f>
        <v>0</v>
      </c>
      <c r="G16" s="22" cm="1">
        <f t="array" ref="G16">IF(cont&gt;10,0,IF(H16=0,0,MATCH(P16,$R$7:$R$36,0)))</f>
        <v>0</v>
      </c>
      <c r="H16" s="21" cm="1">
        <f t="array" ref="H16">IF(cont&gt;10,0,SUMIFS(Vendas!J:J,Vendas!H:H,Vendedores!C16))</f>
        <v>0</v>
      </c>
      <c r="I16" s="2"/>
      <c r="J16" s="21" cm="1">
        <f t="array" aca="1" ref="J16" ca="1">IF(cont&gt;10,0,SUMIFS(Vendas!G:G,Vendas!H:H,Vendedores!C16,Vendas!C:C,"&gt;="&amp;data_1,Vendas!C:C,"&lt;="&amp;data_2))</f>
        <v>0</v>
      </c>
      <c r="K16" s="22" cm="1">
        <f t="array" aca="1" ref="K16" ca="1">IF(cont&gt;10,0,IF(L16=0,0,MATCH(T16,$V$7:$V$36,0)))</f>
        <v>0</v>
      </c>
      <c r="L16" s="21" cm="1">
        <f t="array" aca="1" ref="L16" ca="1">IF(cont&gt;10,0,SUMIFS(Vendas!J:J,Vendas!H:H,Vendedores!C16,Vendas!C:C,"&gt;="&amp;data_1,Vendas!C:C,"&lt;="&amp;data_2))</f>
        <v>0</v>
      </c>
      <c r="M16" s="42"/>
      <c r="N16" s="42"/>
      <c r="O16" s="43"/>
      <c r="P16" s="13">
        <f t="shared" si="0"/>
        <v>0</v>
      </c>
      <c r="Q16" s="13">
        <v>10</v>
      </c>
      <c r="R16" s="13">
        <f t="shared" si="1"/>
        <v>0</v>
      </c>
      <c r="S16" s="13"/>
      <c r="T16" s="13">
        <f t="shared" ca="1" si="2"/>
        <v>0</v>
      </c>
      <c r="U16" s="13">
        <v>10</v>
      </c>
      <c r="V16" s="13">
        <f t="shared" ca="1" si="3"/>
        <v>0</v>
      </c>
      <c r="W16" s="44"/>
    </row>
    <row r="17" spans="2:23" s="6" customFormat="1" ht="21.75" customHeight="1" x14ac:dyDescent="0.25">
      <c r="B17" s="7">
        <v>11</v>
      </c>
      <c r="C17" s="55"/>
      <c r="D17" s="54"/>
      <c r="E17" s="10" t="s">
        <v>21</v>
      </c>
      <c r="F17" s="21" cm="1">
        <f t="array" ref="F17">IF(cont&gt;10,0,SUMIFS(Vendas!G:G,Vendas!H:H,Vendedores!C17))</f>
        <v>0</v>
      </c>
      <c r="G17" s="22" cm="1">
        <f t="array" ref="G17">IF(cont&gt;10,0,IF(H17=0,0,MATCH(P17,$R$7:$R$36,0)))</f>
        <v>0</v>
      </c>
      <c r="H17" s="21" cm="1">
        <f t="array" ref="H17">IF(cont&gt;10,0,SUMIFS(Vendas!J:J,Vendas!H:H,Vendedores!C17))</f>
        <v>0</v>
      </c>
      <c r="I17" s="10" t="s">
        <v>5</v>
      </c>
      <c r="J17" s="21" cm="1">
        <f t="array" aca="1" ref="J17" ca="1">IF(cont&gt;10,0,SUMIFS(Vendas!G:G,Vendas!H:H,Vendedores!C17,Vendas!C:C,"&gt;="&amp;data_1,Vendas!C:C,"&lt;="&amp;data_2))</f>
        <v>0</v>
      </c>
      <c r="K17" s="22" cm="1">
        <f t="array" aca="1" ref="K17" ca="1">IF(cont&gt;10,0,IF(L17=0,0,MATCH(T17,$V$7:$V$36,0)))</f>
        <v>0</v>
      </c>
      <c r="L17" s="21" cm="1">
        <f t="array" aca="1" ref="L17" ca="1">IF(cont&gt;10,0,SUMIFS(Vendas!J:J,Vendas!H:H,Vendedores!C17,Vendas!C:C,"&gt;="&amp;data_1,Vendas!C:C,"&lt;="&amp;data_2))</f>
        <v>0</v>
      </c>
      <c r="M17" s="42"/>
      <c r="N17" s="42"/>
      <c r="O17" s="43"/>
      <c r="P17" s="13">
        <f t="shared" si="0"/>
        <v>0</v>
      </c>
      <c r="Q17" s="13">
        <v>11</v>
      </c>
      <c r="R17" s="13">
        <f t="shared" si="1"/>
        <v>0</v>
      </c>
      <c r="S17" s="13"/>
      <c r="T17" s="13">
        <f t="shared" ca="1" si="2"/>
        <v>0</v>
      </c>
      <c r="U17" s="13">
        <v>11</v>
      </c>
      <c r="V17" s="13">
        <f t="shared" ca="1" si="3"/>
        <v>0</v>
      </c>
      <c r="W17" s="44"/>
    </row>
    <row r="18" spans="2:23" s="6" customFormat="1" ht="21.75" customHeight="1" x14ac:dyDescent="0.25">
      <c r="B18" s="7">
        <v>12</v>
      </c>
      <c r="C18" s="55"/>
      <c r="D18" s="54"/>
      <c r="E18" s="10" t="s">
        <v>22</v>
      </c>
      <c r="F18" s="21" cm="1">
        <f t="array" ref="F18">IF(cont&gt;10,0,SUMIFS(Vendas!G:G,Vendas!H:H,Vendedores!C18))</f>
        <v>0</v>
      </c>
      <c r="G18" s="22" cm="1">
        <f t="array" ref="G18">IF(cont&gt;10,0,IF(H18=0,0,MATCH(P18,$R$7:$R$36,0)))</f>
        <v>0</v>
      </c>
      <c r="H18" s="21" cm="1">
        <f t="array" ref="H18">IF(cont&gt;10,0,SUMIFS(Vendas!J:J,Vendas!H:H,Vendedores!C18))</f>
        <v>0</v>
      </c>
      <c r="I18" s="10" t="s">
        <v>5</v>
      </c>
      <c r="J18" s="21" cm="1">
        <f t="array" aca="1" ref="J18" ca="1">IF(cont&gt;10,0,SUMIFS(Vendas!G:G,Vendas!H:H,Vendedores!C18,Vendas!C:C,"&gt;="&amp;data_1,Vendas!C:C,"&lt;="&amp;data_2))</f>
        <v>0</v>
      </c>
      <c r="K18" s="22" cm="1">
        <f t="array" aca="1" ref="K18" ca="1">IF(cont&gt;10,0,IF(L18=0,0,MATCH(T18,$V$7:$V$36,0)))</f>
        <v>0</v>
      </c>
      <c r="L18" s="21" cm="1">
        <f t="array" aca="1" ref="L18" ca="1">IF(cont&gt;10,0,SUMIFS(Vendas!J:J,Vendas!H:H,Vendedores!C18,Vendas!C:C,"&gt;="&amp;data_1,Vendas!C:C,"&lt;="&amp;data_2))</f>
        <v>0</v>
      </c>
      <c r="M18" s="42"/>
      <c r="N18" s="42"/>
      <c r="O18" s="43"/>
      <c r="P18" s="13">
        <f t="shared" si="0"/>
        <v>0</v>
      </c>
      <c r="Q18" s="13">
        <v>12</v>
      </c>
      <c r="R18" s="13">
        <f t="shared" si="1"/>
        <v>0</v>
      </c>
      <c r="S18" s="13"/>
      <c r="T18" s="13">
        <f t="shared" ca="1" si="2"/>
        <v>0</v>
      </c>
      <c r="U18" s="13">
        <v>12</v>
      </c>
      <c r="V18" s="13">
        <f t="shared" ca="1" si="3"/>
        <v>0</v>
      </c>
      <c r="W18" s="44"/>
    </row>
    <row r="19" spans="2:23" s="6" customFormat="1" ht="21.75" customHeight="1" x14ac:dyDescent="0.25">
      <c r="B19" s="7">
        <v>13</v>
      </c>
      <c r="C19" s="55"/>
      <c r="D19" s="54"/>
      <c r="E19" s="10" t="s">
        <v>23</v>
      </c>
      <c r="F19" s="21" cm="1">
        <f t="array" ref="F19">IF(cont&gt;10,0,SUMIFS(Vendas!G:G,Vendas!H:H,Vendedores!C19))</f>
        <v>0</v>
      </c>
      <c r="G19" s="22" cm="1">
        <f t="array" ref="G19">IF(cont&gt;10,0,IF(H19=0,0,MATCH(P19,$R$7:$R$36,0)))</f>
        <v>0</v>
      </c>
      <c r="H19" s="21" cm="1">
        <f t="array" ref="H19">IF(cont&gt;10,0,SUMIFS(Vendas!J:J,Vendas!H:H,Vendedores!C19))</f>
        <v>0</v>
      </c>
      <c r="I19" s="10" t="s">
        <v>5</v>
      </c>
      <c r="J19" s="21" cm="1">
        <f t="array" aca="1" ref="J19" ca="1">IF(cont&gt;10,0,SUMIFS(Vendas!G:G,Vendas!H:H,Vendedores!C19,Vendas!C:C,"&gt;="&amp;data_1,Vendas!C:C,"&lt;="&amp;data_2))</f>
        <v>0</v>
      </c>
      <c r="K19" s="22" cm="1">
        <f t="array" aca="1" ref="K19" ca="1">IF(cont&gt;10,0,IF(L19=0,0,MATCH(T19,$V$7:$V$36,0)))</f>
        <v>0</v>
      </c>
      <c r="L19" s="21" cm="1">
        <f t="array" aca="1" ref="L19" ca="1">IF(cont&gt;10,0,SUMIFS(Vendas!J:J,Vendas!H:H,Vendedores!C19,Vendas!C:C,"&gt;="&amp;data_1,Vendas!C:C,"&lt;="&amp;data_2))</f>
        <v>0</v>
      </c>
      <c r="M19" s="42"/>
      <c r="N19" s="42"/>
      <c r="O19" s="43"/>
      <c r="P19" s="13">
        <f t="shared" si="0"/>
        <v>0</v>
      </c>
      <c r="Q19" s="13">
        <v>13</v>
      </c>
      <c r="R19" s="13">
        <f t="shared" si="1"/>
        <v>0</v>
      </c>
      <c r="S19" s="13"/>
      <c r="T19" s="13">
        <f t="shared" ca="1" si="2"/>
        <v>0</v>
      </c>
      <c r="U19" s="13">
        <v>13</v>
      </c>
      <c r="V19" s="13">
        <f t="shared" ca="1" si="3"/>
        <v>0</v>
      </c>
      <c r="W19" s="44"/>
    </row>
    <row r="20" spans="2:23" s="6" customFormat="1" ht="21.75" customHeight="1" x14ac:dyDescent="0.25">
      <c r="B20" s="7">
        <v>14</v>
      </c>
      <c r="C20" s="55"/>
      <c r="D20" s="54"/>
      <c r="E20" s="10" t="s">
        <v>24</v>
      </c>
      <c r="F20" s="21" cm="1">
        <f t="array" ref="F20">IF(cont&gt;10,0,SUMIFS(Vendas!G:G,Vendas!H:H,Vendedores!C20))</f>
        <v>0</v>
      </c>
      <c r="G20" s="22" cm="1">
        <f t="array" ref="G20">IF(cont&gt;10,0,IF(H20=0,0,MATCH(P20,$R$7:$R$36,0)))</f>
        <v>0</v>
      </c>
      <c r="H20" s="21" cm="1">
        <f t="array" ref="H20">IF(cont&gt;10,0,SUMIFS(Vendas!J:J,Vendas!H:H,Vendedores!C20))</f>
        <v>0</v>
      </c>
      <c r="I20" s="10" t="s">
        <v>5</v>
      </c>
      <c r="J20" s="21" cm="1">
        <f t="array" aca="1" ref="J20" ca="1">IF(cont&gt;10,0,SUMIFS(Vendas!G:G,Vendas!H:H,Vendedores!C20,Vendas!C:C,"&gt;="&amp;data_1,Vendas!C:C,"&lt;="&amp;data_2))</f>
        <v>0</v>
      </c>
      <c r="K20" s="22" cm="1">
        <f t="array" aca="1" ref="K20" ca="1">IF(cont&gt;10,0,IF(L20=0,0,MATCH(T20,$V$7:$V$36,0)))</f>
        <v>0</v>
      </c>
      <c r="L20" s="21" cm="1">
        <f t="array" aca="1" ref="L20" ca="1">IF(cont&gt;10,0,SUMIFS(Vendas!J:J,Vendas!H:H,Vendedores!C20,Vendas!C:C,"&gt;="&amp;data_1,Vendas!C:C,"&lt;="&amp;data_2))</f>
        <v>0</v>
      </c>
      <c r="M20" s="42"/>
      <c r="N20" s="42"/>
      <c r="O20" s="43"/>
      <c r="P20" s="13">
        <f t="shared" si="0"/>
        <v>0</v>
      </c>
      <c r="Q20" s="13">
        <v>14</v>
      </c>
      <c r="R20" s="13">
        <f t="shared" si="1"/>
        <v>0</v>
      </c>
      <c r="S20" s="13"/>
      <c r="T20" s="13">
        <f t="shared" ca="1" si="2"/>
        <v>0</v>
      </c>
      <c r="U20" s="13">
        <v>14</v>
      </c>
      <c r="V20" s="13">
        <f t="shared" ca="1" si="3"/>
        <v>0</v>
      </c>
      <c r="W20" s="44"/>
    </row>
    <row r="21" spans="2:23" s="6" customFormat="1" ht="21.75" customHeight="1" x14ac:dyDescent="0.25">
      <c r="B21" s="7">
        <v>15</v>
      </c>
      <c r="C21" s="55"/>
      <c r="D21" s="54"/>
      <c r="E21" s="10" t="s">
        <v>25</v>
      </c>
      <c r="F21" s="21" cm="1">
        <f t="array" ref="F21">IF(cont&gt;10,0,SUMIFS(Vendas!G:G,Vendas!H:H,Vendedores!C21))</f>
        <v>0</v>
      </c>
      <c r="G21" s="22" cm="1">
        <f t="array" ref="G21">IF(cont&gt;10,0,IF(H21=0,0,MATCH(P21,$R$7:$R$36,0)))</f>
        <v>0</v>
      </c>
      <c r="H21" s="21" cm="1">
        <f t="array" ref="H21">IF(cont&gt;10,0,SUMIFS(Vendas!J:J,Vendas!H:H,Vendedores!C21))</f>
        <v>0</v>
      </c>
      <c r="I21" s="10" t="s">
        <v>5</v>
      </c>
      <c r="J21" s="21" cm="1">
        <f t="array" aca="1" ref="J21" ca="1">IF(cont&gt;10,0,SUMIFS(Vendas!G:G,Vendas!H:H,Vendedores!C21,Vendas!C:C,"&gt;="&amp;data_1,Vendas!C:C,"&lt;="&amp;data_2))</f>
        <v>0</v>
      </c>
      <c r="K21" s="22" cm="1">
        <f t="array" aca="1" ref="K21" ca="1">IF(cont&gt;10,0,IF(L21=0,0,MATCH(T21,$V$7:$V$36,0)))</f>
        <v>0</v>
      </c>
      <c r="L21" s="21" cm="1">
        <f t="array" aca="1" ref="L21" ca="1">IF(cont&gt;10,0,SUMIFS(Vendas!J:J,Vendas!H:H,Vendedores!C21,Vendas!C:C,"&gt;="&amp;data_1,Vendas!C:C,"&lt;="&amp;data_2))</f>
        <v>0</v>
      </c>
      <c r="M21" s="42"/>
      <c r="N21" s="42"/>
      <c r="O21" s="43"/>
      <c r="P21" s="13">
        <f t="shared" si="0"/>
        <v>0</v>
      </c>
      <c r="Q21" s="13">
        <v>15</v>
      </c>
      <c r="R21" s="13">
        <f t="shared" si="1"/>
        <v>0</v>
      </c>
      <c r="S21" s="13"/>
      <c r="T21" s="13">
        <f t="shared" ca="1" si="2"/>
        <v>0</v>
      </c>
      <c r="U21" s="13">
        <v>15</v>
      </c>
      <c r="V21" s="13">
        <f t="shared" ca="1" si="3"/>
        <v>0</v>
      </c>
      <c r="W21" s="44"/>
    </row>
    <row r="22" spans="2:23" s="6" customFormat="1" ht="21.75" customHeight="1" x14ac:dyDescent="0.25">
      <c r="B22" s="7">
        <v>16</v>
      </c>
      <c r="C22" s="55"/>
      <c r="D22" s="54"/>
      <c r="E22" s="10" t="s">
        <v>26</v>
      </c>
      <c r="F22" s="21" cm="1">
        <f t="array" ref="F22">IF(cont&gt;10,0,SUMIFS(Vendas!G:G,Vendas!H:H,Vendedores!C22))</f>
        <v>0</v>
      </c>
      <c r="G22" s="22" cm="1">
        <f t="array" ref="G22">IF(cont&gt;10,0,IF(H22=0,0,MATCH(P22,$R$7:$R$36,0)))</f>
        <v>0</v>
      </c>
      <c r="H22" s="21" cm="1">
        <f t="array" ref="H22">IF(cont&gt;10,0,SUMIFS(Vendas!J:J,Vendas!H:H,Vendedores!C22))</f>
        <v>0</v>
      </c>
      <c r="I22" s="10" t="s">
        <v>5</v>
      </c>
      <c r="J22" s="21" cm="1">
        <f t="array" aca="1" ref="J22" ca="1">IF(cont&gt;10,0,SUMIFS(Vendas!G:G,Vendas!H:H,Vendedores!C22,Vendas!C:C,"&gt;="&amp;data_1,Vendas!C:C,"&lt;="&amp;data_2))</f>
        <v>0</v>
      </c>
      <c r="K22" s="22" cm="1">
        <f t="array" aca="1" ref="K22" ca="1">IF(cont&gt;10,0,IF(L22=0,0,MATCH(T22,$V$7:$V$36,0)))</f>
        <v>0</v>
      </c>
      <c r="L22" s="21" cm="1">
        <f t="array" aca="1" ref="L22" ca="1">IF(cont&gt;10,0,SUMIFS(Vendas!J:J,Vendas!H:H,Vendedores!C22,Vendas!C:C,"&gt;="&amp;data_1,Vendas!C:C,"&lt;="&amp;data_2))</f>
        <v>0</v>
      </c>
      <c r="M22" s="42"/>
      <c r="N22" s="42"/>
      <c r="O22" s="43"/>
      <c r="P22" s="13">
        <f t="shared" si="0"/>
        <v>0</v>
      </c>
      <c r="Q22" s="13">
        <v>16</v>
      </c>
      <c r="R22" s="13">
        <f t="shared" si="1"/>
        <v>0</v>
      </c>
      <c r="S22" s="13"/>
      <c r="T22" s="13">
        <f t="shared" ca="1" si="2"/>
        <v>0</v>
      </c>
      <c r="U22" s="13">
        <v>16</v>
      </c>
      <c r="V22" s="13">
        <f t="shared" ca="1" si="3"/>
        <v>0</v>
      </c>
      <c r="W22" s="44"/>
    </row>
    <row r="23" spans="2:23" s="6" customFormat="1" ht="21.75" customHeight="1" x14ac:dyDescent="0.25">
      <c r="B23" s="7">
        <v>17</v>
      </c>
      <c r="C23" s="55"/>
      <c r="D23" s="54"/>
      <c r="E23" s="10" t="s">
        <v>27</v>
      </c>
      <c r="F23" s="21" cm="1">
        <f t="array" ref="F23">IF(cont&gt;10,0,SUMIFS(Vendas!G:G,Vendas!H:H,Vendedores!C23))</f>
        <v>0</v>
      </c>
      <c r="G23" s="22" cm="1">
        <f t="array" ref="G23">IF(cont&gt;10,0,IF(H23=0,0,MATCH(P23,$R$7:$R$36,0)))</f>
        <v>0</v>
      </c>
      <c r="H23" s="21" cm="1">
        <f t="array" ref="H23">IF(cont&gt;10,0,SUMIFS(Vendas!J:J,Vendas!H:H,Vendedores!C23))</f>
        <v>0</v>
      </c>
      <c r="I23" s="10" t="s">
        <v>5</v>
      </c>
      <c r="J23" s="21" cm="1">
        <f t="array" aca="1" ref="J23" ca="1">IF(cont&gt;10,0,SUMIFS(Vendas!G:G,Vendas!H:H,Vendedores!C23,Vendas!C:C,"&gt;="&amp;data_1,Vendas!C:C,"&lt;="&amp;data_2))</f>
        <v>0</v>
      </c>
      <c r="K23" s="22" cm="1">
        <f t="array" aca="1" ref="K23" ca="1">IF(cont&gt;10,0,IF(L23=0,0,MATCH(T23,$V$7:$V$36,0)))</f>
        <v>0</v>
      </c>
      <c r="L23" s="21" cm="1">
        <f t="array" aca="1" ref="L23" ca="1">IF(cont&gt;10,0,SUMIFS(Vendas!J:J,Vendas!H:H,Vendedores!C23,Vendas!C:C,"&gt;="&amp;data_1,Vendas!C:C,"&lt;="&amp;data_2))</f>
        <v>0</v>
      </c>
      <c r="M23" s="42"/>
      <c r="N23" s="42"/>
      <c r="O23" s="43"/>
      <c r="P23" s="13">
        <f t="shared" si="0"/>
        <v>0</v>
      </c>
      <c r="Q23" s="13">
        <v>17</v>
      </c>
      <c r="R23" s="13">
        <f t="shared" si="1"/>
        <v>0</v>
      </c>
      <c r="S23" s="13"/>
      <c r="T23" s="13">
        <f t="shared" ca="1" si="2"/>
        <v>0</v>
      </c>
      <c r="U23" s="13">
        <v>17</v>
      </c>
      <c r="V23" s="13">
        <f t="shared" ca="1" si="3"/>
        <v>0</v>
      </c>
      <c r="W23" s="44"/>
    </row>
    <row r="24" spans="2:23" s="6" customFormat="1" ht="21.75" customHeight="1" x14ac:dyDescent="0.25">
      <c r="B24" s="7">
        <v>18</v>
      </c>
      <c r="C24" s="55"/>
      <c r="D24" s="54"/>
      <c r="E24" s="10" t="s">
        <v>28</v>
      </c>
      <c r="F24" s="21" cm="1">
        <f t="array" ref="F24">IF(cont&gt;10,0,SUMIFS(Vendas!G:G,Vendas!H:H,Vendedores!C24))</f>
        <v>0</v>
      </c>
      <c r="G24" s="22" cm="1">
        <f t="array" ref="G24">IF(cont&gt;10,0,IF(H24=0,0,MATCH(P24,$R$7:$R$36,0)))</f>
        <v>0</v>
      </c>
      <c r="H24" s="21" cm="1">
        <f t="array" ref="H24">IF(cont&gt;10,0,SUMIFS(Vendas!J:J,Vendas!H:H,Vendedores!C24))</f>
        <v>0</v>
      </c>
      <c r="I24" s="10" t="s">
        <v>5</v>
      </c>
      <c r="J24" s="21" cm="1">
        <f t="array" aca="1" ref="J24" ca="1">IF(cont&gt;10,0,SUMIFS(Vendas!G:G,Vendas!H:H,Vendedores!C24,Vendas!C:C,"&gt;="&amp;data_1,Vendas!C:C,"&lt;="&amp;data_2))</f>
        <v>0</v>
      </c>
      <c r="K24" s="22" cm="1">
        <f t="array" aca="1" ref="K24" ca="1">IF(cont&gt;10,0,IF(L24=0,0,MATCH(T24,$V$7:$V$36,0)))</f>
        <v>0</v>
      </c>
      <c r="L24" s="21" cm="1">
        <f t="array" aca="1" ref="L24" ca="1">IF(cont&gt;10,0,SUMIFS(Vendas!J:J,Vendas!H:H,Vendedores!C24,Vendas!C:C,"&gt;="&amp;data_1,Vendas!C:C,"&lt;="&amp;data_2))</f>
        <v>0</v>
      </c>
      <c r="M24" s="42"/>
      <c r="N24" s="42"/>
      <c r="O24" s="43"/>
      <c r="P24" s="13">
        <f t="shared" si="0"/>
        <v>0</v>
      </c>
      <c r="Q24" s="13">
        <v>18</v>
      </c>
      <c r="R24" s="13">
        <f t="shared" si="1"/>
        <v>0</v>
      </c>
      <c r="S24" s="13"/>
      <c r="T24" s="13">
        <f t="shared" ca="1" si="2"/>
        <v>0</v>
      </c>
      <c r="U24" s="13">
        <v>18</v>
      </c>
      <c r="V24" s="13">
        <f t="shared" ca="1" si="3"/>
        <v>0</v>
      </c>
      <c r="W24" s="44"/>
    </row>
    <row r="25" spans="2:23" s="6" customFormat="1" ht="21.75" customHeight="1" x14ac:dyDescent="0.25">
      <c r="B25" s="7">
        <v>19</v>
      </c>
      <c r="C25" s="55"/>
      <c r="D25" s="54"/>
      <c r="E25" s="10" t="s">
        <v>29</v>
      </c>
      <c r="F25" s="21" cm="1">
        <f t="array" ref="F25">IF(cont&gt;10,0,SUMIFS(Vendas!G:G,Vendas!H:H,Vendedores!C25))</f>
        <v>0</v>
      </c>
      <c r="G25" s="22" cm="1">
        <f t="array" ref="G25">IF(cont&gt;10,0,IF(H25=0,0,MATCH(P25,$R$7:$R$36,0)))</f>
        <v>0</v>
      </c>
      <c r="H25" s="21" cm="1">
        <f t="array" ref="H25">IF(cont&gt;10,0,SUMIFS(Vendas!J:J,Vendas!H:H,Vendedores!C25))</f>
        <v>0</v>
      </c>
      <c r="I25" s="10" t="s">
        <v>5</v>
      </c>
      <c r="J25" s="21" cm="1">
        <f t="array" aca="1" ref="J25" ca="1">IF(cont&gt;10,0,SUMIFS(Vendas!G:G,Vendas!H:H,Vendedores!C25,Vendas!C:C,"&gt;="&amp;data_1,Vendas!C:C,"&lt;="&amp;data_2))</f>
        <v>0</v>
      </c>
      <c r="K25" s="22" cm="1">
        <f t="array" aca="1" ref="K25" ca="1">IF(cont&gt;10,0,IF(L25=0,0,MATCH(T25,$V$7:$V$36,0)))</f>
        <v>0</v>
      </c>
      <c r="L25" s="21" cm="1">
        <f t="array" aca="1" ref="L25" ca="1">IF(cont&gt;10,0,SUMIFS(Vendas!J:J,Vendas!H:H,Vendedores!C25,Vendas!C:C,"&gt;="&amp;data_1,Vendas!C:C,"&lt;="&amp;data_2))</f>
        <v>0</v>
      </c>
      <c r="M25" s="42"/>
      <c r="N25" s="42"/>
      <c r="O25" s="43"/>
      <c r="P25" s="13">
        <f t="shared" si="0"/>
        <v>0</v>
      </c>
      <c r="Q25" s="13">
        <v>19</v>
      </c>
      <c r="R25" s="13">
        <f t="shared" si="1"/>
        <v>0</v>
      </c>
      <c r="S25" s="13"/>
      <c r="T25" s="13">
        <f t="shared" ca="1" si="2"/>
        <v>0</v>
      </c>
      <c r="U25" s="13">
        <v>19</v>
      </c>
      <c r="V25" s="13">
        <f t="shared" ca="1" si="3"/>
        <v>0</v>
      </c>
      <c r="W25" s="44"/>
    </row>
    <row r="26" spans="2:23" s="6" customFormat="1" ht="21.75" customHeight="1" x14ac:dyDescent="0.25">
      <c r="B26" s="7">
        <v>20</v>
      </c>
      <c r="C26" s="56"/>
      <c r="D26" s="54"/>
      <c r="E26" s="10" t="s">
        <v>30</v>
      </c>
      <c r="F26" s="21" cm="1">
        <f t="array" ref="F26">IF(cont&gt;10,0,SUMIFS(Vendas!G:G,Vendas!H:H,Vendedores!C26))</f>
        <v>0</v>
      </c>
      <c r="G26" s="22" cm="1">
        <f t="array" ref="G26">IF(cont&gt;10,0,IF(H26=0,0,MATCH(P26,$R$7:$R$36,0)))</f>
        <v>0</v>
      </c>
      <c r="H26" s="21" cm="1">
        <f t="array" ref="H26">IF(cont&gt;10,0,SUMIFS(Vendas!J:J,Vendas!H:H,Vendedores!C26))</f>
        <v>0</v>
      </c>
      <c r="I26" s="10" t="s">
        <v>5</v>
      </c>
      <c r="J26" s="21" cm="1">
        <f t="array" aca="1" ref="J26" ca="1">IF(cont&gt;10,0,SUMIFS(Vendas!G:G,Vendas!H:H,Vendedores!C26,Vendas!C:C,"&gt;="&amp;data_1,Vendas!C:C,"&lt;="&amp;data_2))</f>
        <v>0</v>
      </c>
      <c r="K26" s="22" cm="1">
        <f t="array" aca="1" ref="K26" ca="1">IF(cont&gt;10,0,IF(L26=0,0,MATCH(T26,$V$7:$V$36,0)))</f>
        <v>0</v>
      </c>
      <c r="L26" s="21" cm="1">
        <f t="array" aca="1" ref="L26" ca="1">IF(cont&gt;10,0,SUMIFS(Vendas!J:J,Vendas!H:H,Vendedores!C26,Vendas!C:C,"&gt;="&amp;data_1,Vendas!C:C,"&lt;="&amp;data_2))</f>
        <v>0</v>
      </c>
      <c r="M26" s="42"/>
      <c r="N26" s="42"/>
      <c r="O26" s="43"/>
      <c r="P26" s="13">
        <f t="shared" si="0"/>
        <v>0</v>
      </c>
      <c r="Q26" s="13">
        <v>20</v>
      </c>
      <c r="R26" s="13">
        <f t="shared" si="1"/>
        <v>0</v>
      </c>
      <c r="S26" s="13"/>
      <c r="T26" s="13">
        <f t="shared" ca="1" si="2"/>
        <v>0</v>
      </c>
      <c r="U26" s="13">
        <v>20</v>
      </c>
      <c r="V26" s="13">
        <f t="shared" ca="1" si="3"/>
        <v>0</v>
      </c>
      <c r="W26" s="44"/>
    </row>
    <row r="27" spans="2:23" s="6" customFormat="1" ht="21.75" customHeight="1" x14ac:dyDescent="0.25">
      <c r="B27" s="7">
        <v>21</v>
      </c>
      <c r="C27" s="56"/>
      <c r="D27" s="54"/>
      <c r="E27" s="10" t="s">
        <v>31</v>
      </c>
      <c r="F27" s="21" cm="1">
        <f t="array" ref="F27">IF(cont&gt;10,0,SUMIFS(Vendas!G:G,Vendas!H:H,Vendedores!C27))</f>
        <v>0</v>
      </c>
      <c r="G27" s="22" cm="1">
        <f t="array" ref="G27">IF(cont&gt;10,0,IF(H27=0,0,MATCH(P27,$R$7:$R$36,0)))</f>
        <v>0</v>
      </c>
      <c r="H27" s="21" cm="1">
        <f t="array" ref="H27">IF(cont&gt;10,0,SUMIFS(Vendas!J:J,Vendas!H:H,Vendedores!C27))</f>
        <v>0</v>
      </c>
      <c r="I27" s="10" t="s">
        <v>5</v>
      </c>
      <c r="J27" s="21" cm="1">
        <f t="array" aca="1" ref="J27" ca="1">IF(cont&gt;10,0,SUMIFS(Vendas!G:G,Vendas!H:H,Vendedores!C27,Vendas!C:C,"&gt;="&amp;data_1,Vendas!C:C,"&lt;="&amp;data_2))</f>
        <v>0</v>
      </c>
      <c r="K27" s="22" cm="1">
        <f t="array" aca="1" ref="K27" ca="1">IF(cont&gt;10,0,IF(L27=0,0,MATCH(T27,$V$7:$V$36,0)))</f>
        <v>0</v>
      </c>
      <c r="L27" s="21" cm="1">
        <f t="array" aca="1" ref="L27" ca="1">IF(cont&gt;10,0,SUMIFS(Vendas!J:J,Vendas!H:H,Vendedores!C27,Vendas!C:C,"&gt;="&amp;data_1,Vendas!C:C,"&lt;="&amp;data_2))</f>
        <v>0</v>
      </c>
      <c r="M27" s="42"/>
      <c r="N27" s="42"/>
      <c r="O27" s="43"/>
      <c r="P27" s="13">
        <f t="shared" si="0"/>
        <v>0</v>
      </c>
      <c r="Q27" s="13">
        <v>21</v>
      </c>
      <c r="R27" s="13">
        <f t="shared" si="1"/>
        <v>0</v>
      </c>
      <c r="S27" s="13"/>
      <c r="T27" s="13">
        <f t="shared" ca="1" si="2"/>
        <v>0</v>
      </c>
      <c r="U27" s="13">
        <v>21</v>
      </c>
      <c r="V27" s="13">
        <f t="shared" ca="1" si="3"/>
        <v>0</v>
      </c>
      <c r="W27" s="44"/>
    </row>
    <row r="28" spans="2:23" s="6" customFormat="1" ht="21.75" customHeight="1" x14ac:dyDescent="0.25">
      <c r="B28" s="7">
        <v>22</v>
      </c>
      <c r="C28" s="56"/>
      <c r="D28" s="54"/>
      <c r="E28" s="10" t="s">
        <v>32</v>
      </c>
      <c r="F28" s="21" cm="1">
        <f t="array" ref="F28">IF(cont&gt;10,0,SUMIFS(Vendas!G:G,Vendas!H:H,Vendedores!C28))</f>
        <v>0</v>
      </c>
      <c r="G28" s="22" cm="1">
        <f t="array" ref="G28">IF(cont&gt;10,0,IF(H28=0,0,MATCH(P28,$R$7:$R$36,0)))</f>
        <v>0</v>
      </c>
      <c r="H28" s="21" cm="1">
        <f t="array" ref="H28">IF(cont&gt;10,0,SUMIFS(Vendas!J:J,Vendas!H:H,Vendedores!C28))</f>
        <v>0</v>
      </c>
      <c r="I28" s="10" t="s">
        <v>5</v>
      </c>
      <c r="J28" s="21" cm="1">
        <f t="array" aca="1" ref="J28" ca="1">IF(cont&gt;10,0,SUMIFS(Vendas!G:G,Vendas!H:H,Vendedores!C28,Vendas!C:C,"&gt;="&amp;data_1,Vendas!C:C,"&lt;="&amp;data_2))</f>
        <v>0</v>
      </c>
      <c r="K28" s="22" cm="1">
        <f t="array" aca="1" ref="K28" ca="1">IF(cont&gt;10,0,IF(L28=0,0,MATCH(T28,$V$7:$V$36,0)))</f>
        <v>0</v>
      </c>
      <c r="L28" s="21" cm="1">
        <f t="array" aca="1" ref="L28" ca="1">IF(cont&gt;10,0,SUMIFS(Vendas!J:J,Vendas!H:H,Vendedores!C28,Vendas!C:C,"&gt;="&amp;data_1,Vendas!C:C,"&lt;="&amp;data_2))</f>
        <v>0</v>
      </c>
      <c r="M28" s="42"/>
      <c r="N28" s="42"/>
      <c r="O28" s="43"/>
      <c r="P28" s="13">
        <f t="shared" si="0"/>
        <v>0</v>
      </c>
      <c r="Q28" s="13">
        <v>22</v>
      </c>
      <c r="R28" s="13">
        <f t="shared" si="1"/>
        <v>0</v>
      </c>
      <c r="S28" s="13"/>
      <c r="T28" s="13">
        <f t="shared" ca="1" si="2"/>
        <v>0</v>
      </c>
      <c r="U28" s="13">
        <v>22</v>
      </c>
      <c r="V28" s="13">
        <f t="shared" ca="1" si="3"/>
        <v>0</v>
      </c>
      <c r="W28" s="44"/>
    </row>
    <row r="29" spans="2:23" s="6" customFormat="1" ht="21.75" customHeight="1" x14ac:dyDescent="0.25">
      <c r="B29" s="7">
        <v>23</v>
      </c>
      <c r="C29" s="56"/>
      <c r="D29" s="54"/>
      <c r="E29" s="10" t="s">
        <v>33</v>
      </c>
      <c r="F29" s="21" cm="1">
        <f t="array" ref="F29">IF(cont&gt;10,0,SUMIFS(Vendas!G:G,Vendas!H:H,Vendedores!C29))</f>
        <v>0</v>
      </c>
      <c r="G29" s="22" cm="1">
        <f t="array" ref="G29">IF(cont&gt;10,0,IF(H29=0,0,MATCH(P29,$R$7:$R$36,0)))</f>
        <v>0</v>
      </c>
      <c r="H29" s="21" cm="1">
        <f t="array" ref="H29">IF(cont&gt;10,0,SUMIFS(Vendas!J:J,Vendas!H:H,Vendedores!C29))</f>
        <v>0</v>
      </c>
      <c r="I29" s="10" t="s">
        <v>5</v>
      </c>
      <c r="J29" s="21" cm="1">
        <f t="array" aca="1" ref="J29" ca="1">IF(cont&gt;10,0,SUMIFS(Vendas!G:G,Vendas!H:H,Vendedores!C29,Vendas!C:C,"&gt;="&amp;data_1,Vendas!C:C,"&lt;="&amp;data_2))</f>
        <v>0</v>
      </c>
      <c r="K29" s="22" cm="1">
        <f t="array" aca="1" ref="K29" ca="1">IF(cont&gt;10,0,IF(L29=0,0,MATCH(T29,$V$7:$V$36,0)))</f>
        <v>0</v>
      </c>
      <c r="L29" s="21" cm="1">
        <f t="array" aca="1" ref="L29" ca="1">IF(cont&gt;10,0,SUMIFS(Vendas!J:J,Vendas!H:H,Vendedores!C29,Vendas!C:C,"&gt;="&amp;data_1,Vendas!C:C,"&lt;="&amp;data_2))</f>
        <v>0</v>
      </c>
      <c r="M29" s="42"/>
      <c r="N29" s="42"/>
      <c r="O29" s="43"/>
      <c r="P29" s="13">
        <f t="shared" si="0"/>
        <v>0</v>
      </c>
      <c r="Q29" s="13">
        <v>23</v>
      </c>
      <c r="R29" s="13">
        <f t="shared" si="1"/>
        <v>0</v>
      </c>
      <c r="S29" s="13"/>
      <c r="T29" s="13">
        <f t="shared" ca="1" si="2"/>
        <v>0</v>
      </c>
      <c r="U29" s="13">
        <v>23</v>
      </c>
      <c r="V29" s="13">
        <f t="shared" ca="1" si="3"/>
        <v>0</v>
      </c>
      <c r="W29" s="44"/>
    </row>
    <row r="30" spans="2:23" s="6" customFormat="1" ht="21.75" customHeight="1" x14ac:dyDescent="0.25">
      <c r="B30" s="7">
        <v>24</v>
      </c>
      <c r="C30" s="56"/>
      <c r="D30" s="54"/>
      <c r="E30" s="10" t="s">
        <v>34</v>
      </c>
      <c r="F30" s="21" cm="1">
        <f t="array" ref="F30">IF(cont&gt;10,0,SUMIFS(Vendas!G:G,Vendas!H:H,Vendedores!C30))</f>
        <v>0</v>
      </c>
      <c r="G30" s="22" cm="1">
        <f t="array" ref="G30">IF(cont&gt;10,0,IF(H30=0,0,MATCH(P30,$R$7:$R$36,0)))</f>
        <v>0</v>
      </c>
      <c r="H30" s="21" cm="1">
        <f t="array" ref="H30">IF(cont&gt;10,0,SUMIFS(Vendas!J:J,Vendas!H:H,Vendedores!C30))</f>
        <v>0</v>
      </c>
      <c r="I30" s="10" t="s">
        <v>5</v>
      </c>
      <c r="J30" s="21" cm="1">
        <f t="array" aca="1" ref="J30" ca="1">IF(cont&gt;10,0,SUMIFS(Vendas!G:G,Vendas!H:H,Vendedores!C30,Vendas!C:C,"&gt;="&amp;data_1,Vendas!C:C,"&lt;="&amp;data_2))</f>
        <v>0</v>
      </c>
      <c r="K30" s="22" cm="1">
        <f t="array" aca="1" ref="K30" ca="1">IF(cont&gt;10,0,IF(L30=0,0,MATCH(T30,$V$7:$V$36,0)))</f>
        <v>0</v>
      </c>
      <c r="L30" s="21" cm="1">
        <f t="array" aca="1" ref="L30" ca="1">IF(cont&gt;10,0,SUMIFS(Vendas!J:J,Vendas!H:H,Vendedores!C30,Vendas!C:C,"&gt;="&amp;data_1,Vendas!C:C,"&lt;="&amp;data_2))</f>
        <v>0</v>
      </c>
      <c r="M30" s="42"/>
      <c r="N30" s="42"/>
      <c r="O30" s="43"/>
      <c r="P30" s="13">
        <f t="shared" si="0"/>
        <v>0</v>
      </c>
      <c r="Q30" s="13">
        <v>24</v>
      </c>
      <c r="R30" s="13">
        <f t="shared" si="1"/>
        <v>0</v>
      </c>
      <c r="S30" s="13"/>
      <c r="T30" s="13">
        <f t="shared" ca="1" si="2"/>
        <v>0</v>
      </c>
      <c r="U30" s="13">
        <v>24</v>
      </c>
      <c r="V30" s="13">
        <f t="shared" ca="1" si="3"/>
        <v>0</v>
      </c>
      <c r="W30" s="44"/>
    </row>
    <row r="31" spans="2:23" s="6" customFormat="1" ht="21.75" customHeight="1" x14ac:dyDescent="0.25">
      <c r="B31" s="7">
        <v>25</v>
      </c>
      <c r="C31" s="56"/>
      <c r="D31" s="54"/>
      <c r="E31" s="10" t="s">
        <v>35</v>
      </c>
      <c r="F31" s="21" cm="1">
        <f t="array" ref="F31">IF(cont&gt;10,0,SUMIFS(Vendas!G:G,Vendas!H:H,Vendedores!C31))</f>
        <v>0</v>
      </c>
      <c r="G31" s="22" cm="1">
        <f t="array" ref="G31">IF(cont&gt;10,0,IF(H31=0,0,MATCH(P31,$R$7:$R$36,0)))</f>
        <v>0</v>
      </c>
      <c r="H31" s="21" cm="1">
        <f t="array" ref="H31">IF(cont&gt;10,0,SUMIFS(Vendas!J:J,Vendas!H:H,Vendedores!C31))</f>
        <v>0</v>
      </c>
      <c r="I31" s="10" t="s">
        <v>5</v>
      </c>
      <c r="J31" s="21" cm="1">
        <f t="array" aca="1" ref="J31" ca="1">IF(cont&gt;10,0,SUMIFS(Vendas!G:G,Vendas!H:H,Vendedores!C31,Vendas!C:C,"&gt;="&amp;data_1,Vendas!C:C,"&lt;="&amp;data_2))</f>
        <v>0</v>
      </c>
      <c r="K31" s="22" cm="1">
        <f t="array" aca="1" ref="K31" ca="1">IF(cont&gt;10,0,IF(L31=0,0,MATCH(T31,$V$7:$V$36,0)))</f>
        <v>0</v>
      </c>
      <c r="L31" s="21" cm="1">
        <f t="array" aca="1" ref="L31" ca="1">IF(cont&gt;10,0,SUMIFS(Vendas!J:J,Vendas!H:H,Vendedores!C31,Vendas!C:C,"&gt;="&amp;data_1,Vendas!C:C,"&lt;="&amp;data_2))</f>
        <v>0</v>
      </c>
      <c r="M31" s="42"/>
      <c r="N31" s="42"/>
      <c r="O31" s="43"/>
      <c r="P31" s="13">
        <f t="shared" si="0"/>
        <v>0</v>
      </c>
      <c r="Q31" s="13">
        <v>25</v>
      </c>
      <c r="R31" s="13">
        <f t="shared" si="1"/>
        <v>0</v>
      </c>
      <c r="S31" s="13"/>
      <c r="T31" s="13">
        <f t="shared" ca="1" si="2"/>
        <v>0</v>
      </c>
      <c r="U31" s="13">
        <v>25</v>
      </c>
      <c r="V31" s="13">
        <f t="shared" ca="1" si="3"/>
        <v>0</v>
      </c>
      <c r="W31" s="44"/>
    </row>
    <row r="32" spans="2:23" s="6" customFormat="1" ht="21.75" customHeight="1" x14ac:dyDescent="0.25">
      <c r="B32" s="7">
        <v>26</v>
      </c>
      <c r="C32" s="56"/>
      <c r="D32" s="54"/>
      <c r="E32" s="10" t="s">
        <v>36</v>
      </c>
      <c r="F32" s="21" cm="1">
        <f t="array" ref="F32">IF(cont&gt;10,0,SUMIFS(Vendas!G:G,Vendas!H:H,Vendedores!C32))</f>
        <v>0</v>
      </c>
      <c r="G32" s="22" cm="1">
        <f t="array" ref="G32">IF(cont&gt;10,0,IF(H32=0,0,MATCH(P32,$R$7:$R$36,0)))</f>
        <v>0</v>
      </c>
      <c r="H32" s="21" cm="1">
        <f t="array" ref="H32">IF(cont&gt;10,0,SUMIFS(Vendas!J:J,Vendas!H:H,Vendedores!C32))</f>
        <v>0</v>
      </c>
      <c r="I32" s="10" t="s">
        <v>5</v>
      </c>
      <c r="J32" s="21" cm="1">
        <f t="array" aca="1" ref="J32" ca="1">IF(cont&gt;10,0,SUMIFS(Vendas!G:G,Vendas!H:H,Vendedores!C32,Vendas!C:C,"&gt;="&amp;data_1,Vendas!C:C,"&lt;="&amp;data_2))</f>
        <v>0</v>
      </c>
      <c r="K32" s="22" cm="1">
        <f t="array" aca="1" ref="K32" ca="1">IF(cont&gt;10,0,IF(L32=0,0,MATCH(T32,$V$7:$V$36,0)))</f>
        <v>0</v>
      </c>
      <c r="L32" s="21" cm="1">
        <f t="array" aca="1" ref="L32" ca="1">IF(cont&gt;10,0,SUMIFS(Vendas!J:J,Vendas!H:H,Vendedores!C32,Vendas!C:C,"&gt;="&amp;data_1,Vendas!C:C,"&lt;="&amp;data_2))</f>
        <v>0</v>
      </c>
      <c r="M32" s="42"/>
      <c r="N32" s="42"/>
      <c r="O32" s="43"/>
      <c r="P32" s="13">
        <f t="shared" si="0"/>
        <v>0</v>
      </c>
      <c r="Q32" s="13">
        <v>26</v>
      </c>
      <c r="R32" s="13">
        <f t="shared" si="1"/>
        <v>0</v>
      </c>
      <c r="S32" s="13"/>
      <c r="T32" s="13">
        <f t="shared" ca="1" si="2"/>
        <v>0</v>
      </c>
      <c r="U32" s="13">
        <v>26</v>
      </c>
      <c r="V32" s="13">
        <f t="shared" ca="1" si="3"/>
        <v>0</v>
      </c>
      <c r="W32" s="44"/>
    </row>
    <row r="33" spans="2:23" s="6" customFormat="1" ht="21.75" customHeight="1" x14ac:dyDescent="0.25">
      <c r="B33" s="7">
        <v>27</v>
      </c>
      <c r="C33" s="56"/>
      <c r="D33" s="54"/>
      <c r="E33" s="10" t="s">
        <v>37</v>
      </c>
      <c r="F33" s="21" cm="1">
        <f t="array" ref="F33">IF(cont&gt;10,0,SUMIFS(Vendas!G:G,Vendas!H:H,Vendedores!C33))</f>
        <v>0</v>
      </c>
      <c r="G33" s="22" cm="1">
        <f t="array" ref="G33">IF(cont&gt;10,0,IF(H33=0,0,MATCH(P33,$R$7:$R$36,0)))</f>
        <v>0</v>
      </c>
      <c r="H33" s="21" cm="1">
        <f t="array" ref="H33">IF(cont&gt;10,0,SUMIFS(Vendas!J:J,Vendas!H:H,Vendedores!C33))</f>
        <v>0</v>
      </c>
      <c r="I33" s="10" t="s">
        <v>5</v>
      </c>
      <c r="J33" s="21" cm="1">
        <f t="array" aca="1" ref="J33" ca="1">IF(cont&gt;10,0,SUMIFS(Vendas!G:G,Vendas!H:H,Vendedores!C33,Vendas!C:C,"&gt;="&amp;data_1,Vendas!C:C,"&lt;="&amp;data_2))</f>
        <v>0</v>
      </c>
      <c r="K33" s="22" cm="1">
        <f t="array" aca="1" ref="K33" ca="1">IF(cont&gt;10,0,IF(L33=0,0,MATCH(T33,$V$7:$V$36,0)))</f>
        <v>0</v>
      </c>
      <c r="L33" s="21" cm="1">
        <f t="array" aca="1" ref="L33" ca="1">IF(cont&gt;10,0,SUMIFS(Vendas!J:J,Vendas!H:H,Vendedores!C33,Vendas!C:C,"&gt;="&amp;data_1,Vendas!C:C,"&lt;="&amp;data_2))</f>
        <v>0</v>
      </c>
      <c r="M33" s="42"/>
      <c r="N33" s="42"/>
      <c r="O33" s="43"/>
      <c r="P33" s="13">
        <f t="shared" si="0"/>
        <v>0</v>
      </c>
      <c r="Q33" s="13">
        <v>27</v>
      </c>
      <c r="R33" s="13">
        <f t="shared" si="1"/>
        <v>0</v>
      </c>
      <c r="S33" s="13"/>
      <c r="T33" s="13">
        <f t="shared" ca="1" si="2"/>
        <v>0</v>
      </c>
      <c r="U33" s="13">
        <v>27</v>
      </c>
      <c r="V33" s="13">
        <f t="shared" ca="1" si="3"/>
        <v>0</v>
      </c>
      <c r="W33" s="44"/>
    </row>
    <row r="34" spans="2:23" s="6" customFormat="1" ht="21.75" customHeight="1" x14ac:dyDescent="0.25">
      <c r="B34" s="7">
        <v>28</v>
      </c>
      <c r="C34" s="56"/>
      <c r="D34" s="54"/>
      <c r="E34" s="10" t="s">
        <v>38</v>
      </c>
      <c r="F34" s="21" cm="1">
        <f t="array" ref="F34">IF(cont&gt;10,0,SUMIFS(Vendas!G:G,Vendas!H:H,Vendedores!C34))</f>
        <v>0</v>
      </c>
      <c r="G34" s="22" cm="1">
        <f t="array" ref="G34">IF(cont&gt;10,0,IF(H34=0,0,MATCH(P34,$R$7:$R$36,0)))</f>
        <v>0</v>
      </c>
      <c r="H34" s="21" cm="1">
        <f t="array" ref="H34">IF(cont&gt;10,0,SUMIFS(Vendas!J:J,Vendas!H:H,Vendedores!C34))</f>
        <v>0</v>
      </c>
      <c r="I34" s="10" t="s">
        <v>5</v>
      </c>
      <c r="J34" s="21" cm="1">
        <f t="array" aca="1" ref="J34" ca="1">IF(cont&gt;10,0,SUMIFS(Vendas!G:G,Vendas!H:H,Vendedores!C34,Vendas!C:C,"&gt;="&amp;data_1,Vendas!C:C,"&lt;="&amp;data_2))</f>
        <v>0</v>
      </c>
      <c r="K34" s="22" cm="1">
        <f t="array" aca="1" ref="K34" ca="1">IF(cont&gt;10,0,IF(L34=0,0,MATCH(T34,$V$7:$V$36,0)))</f>
        <v>0</v>
      </c>
      <c r="L34" s="21" cm="1">
        <f t="array" aca="1" ref="L34" ca="1">IF(cont&gt;10,0,SUMIFS(Vendas!J:J,Vendas!H:H,Vendedores!C34,Vendas!C:C,"&gt;="&amp;data_1,Vendas!C:C,"&lt;="&amp;data_2))</f>
        <v>0</v>
      </c>
      <c r="M34" s="42"/>
      <c r="N34" s="42"/>
      <c r="O34" s="43"/>
      <c r="P34" s="13">
        <f t="shared" si="0"/>
        <v>0</v>
      </c>
      <c r="Q34" s="13">
        <v>28</v>
      </c>
      <c r="R34" s="13">
        <f t="shared" si="1"/>
        <v>0</v>
      </c>
      <c r="S34" s="13"/>
      <c r="T34" s="13">
        <f t="shared" ca="1" si="2"/>
        <v>0</v>
      </c>
      <c r="U34" s="13">
        <v>28</v>
      </c>
      <c r="V34" s="13">
        <f t="shared" ca="1" si="3"/>
        <v>0</v>
      </c>
      <c r="W34" s="44"/>
    </row>
    <row r="35" spans="2:23" s="6" customFormat="1" ht="21.75" customHeight="1" x14ac:dyDescent="0.25">
      <c r="B35" s="7">
        <v>29</v>
      </c>
      <c r="C35" s="56"/>
      <c r="D35" s="54"/>
      <c r="E35" s="10" t="s">
        <v>39</v>
      </c>
      <c r="F35" s="21" cm="1">
        <f t="array" ref="F35">IF(cont&gt;10,0,SUMIFS(Vendas!G:G,Vendas!H:H,Vendedores!C35))</f>
        <v>0</v>
      </c>
      <c r="G35" s="22" cm="1">
        <f t="array" ref="G35">IF(cont&gt;10,0,IF(H35=0,0,MATCH(P35,$R$7:$R$36,0)))</f>
        <v>0</v>
      </c>
      <c r="H35" s="21" cm="1">
        <f t="array" ref="H35">IF(cont&gt;10,0,SUMIFS(Vendas!J:J,Vendas!H:H,Vendedores!C35))</f>
        <v>0</v>
      </c>
      <c r="I35" s="10" t="s">
        <v>5</v>
      </c>
      <c r="J35" s="21" cm="1">
        <f t="array" aca="1" ref="J35" ca="1">IF(cont&gt;10,0,SUMIFS(Vendas!G:G,Vendas!H:H,Vendedores!C35,Vendas!C:C,"&gt;="&amp;data_1,Vendas!C:C,"&lt;="&amp;data_2))</f>
        <v>0</v>
      </c>
      <c r="K35" s="22" cm="1">
        <f t="array" aca="1" ref="K35" ca="1">IF(cont&gt;10,0,IF(L35=0,0,MATCH(T35,$V$7:$V$36,0)))</f>
        <v>0</v>
      </c>
      <c r="L35" s="21" cm="1">
        <f t="array" aca="1" ref="L35" ca="1">IF(cont&gt;10,0,SUMIFS(Vendas!J:J,Vendas!H:H,Vendedores!C35,Vendas!C:C,"&gt;="&amp;data_1,Vendas!C:C,"&lt;="&amp;data_2))</f>
        <v>0</v>
      </c>
      <c r="M35" s="42"/>
      <c r="N35" s="42"/>
      <c r="O35" s="43"/>
      <c r="P35" s="13">
        <f t="shared" si="0"/>
        <v>0</v>
      </c>
      <c r="Q35" s="13">
        <v>29</v>
      </c>
      <c r="R35" s="13">
        <f t="shared" si="1"/>
        <v>0</v>
      </c>
      <c r="S35" s="13"/>
      <c r="T35" s="13">
        <f t="shared" ca="1" si="2"/>
        <v>0</v>
      </c>
      <c r="U35" s="13">
        <v>29</v>
      </c>
      <c r="V35" s="13">
        <f t="shared" ca="1" si="3"/>
        <v>0</v>
      </c>
      <c r="W35" s="44"/>
    </row>
    <row r="36" spans="2:23" s="6" customFormat="1" ht="21.75" customHeight="1" thickBot="1" x14ac:dyDescent="0.3">
      <c r="B36" s="7">
        <v>30</v>
      </c>
      <c r="C36" s="57"/>
      <c r="D36" s="54"/>
      <c r="E36" s="10" t="s">
        <v>40</v>
      </c>
      <c r="F36" s="21" cm="1">
        <f t="array" ref="F36">IF(cont&gt;10,0,SUMIFS(Vendas!G:G,Vendas!H:H,Vendedores!C36))</f>
        <v>0</v>
      </c>
      <c r="G36" s="22" cm="1">
        <f t="array" ref="G36">IF(cont&gt;10,0,IF(H36=0,0,MATCH(P36,$R$7:$R$36,0)))</f>
        <v>0</v>
      </c>
      <c r="H36" s="21" cm="1">
        <f t="array" ref="H36">IF(cont&gt;10,0,SUMIFS(Vendas!J:J,Vendas!H:H,Vendedores!C36))</f>
        <v>0</v>
      </c>
      <c r="I36" s="10" t="s">
        <v>5</v>
      </c>
      <c r="J36" s="21" cm="1">
        <f t="array" aca="1" ref="J36" ca="1">IF(cont&gt;10,0,SUMIFS(Vendas!G:G,Vendas!H:H,Vendedores!C36,Vendas!C:C,"&gt;="&amp;data_1,Vendas!C:C,"&lt;="&amp;data_2))</f>
        <v>0</v>
      </c>
      <c r="K36" s="22" cm="1">
        <f t="array" aca="1" ref="K36" ca="1">IF(cont&gt;10,0,IF(L36=0,0,MATCH(T36,$V$7:$V$36,0)))</f>
        <v>0</v>
      </c>
      <c r="L36" s="21" cm="1">
        <f t="array" aca="1" ref="L36" ca="1">IF(cont&gt;10,0,SUMIFS(Vendas!J:J,Vendas!H:H,Vendedores!C36,Vendas!C:C,"&gt;="&amp;data_1,Vendas!C:C,"&lt;="&amp;data_2))</f>
        <v>0</v>
      </c>
      <c r="M36" s="42"/>
      <c r="N36" s="42"/>
      <c r="O36" s="43"/>
      <c r="P36" s="13">
        <f t="shared" si="0"/>
        <v>0</v>
      </c>
      <c r="Q36" s="13">
        <v>30</v>
      </c>
      <c r="R36" s="13">
        <f t="shared" si="1"/>
        <v>0</v>
      </c>
      <c r="S36" s="13"/>
      <c r="T36" s="13">
        <f t="shared" ca="1" si="2"/>
        <v>0</v>
      </c>
      <c r="U36" s="13">
        <v>30</v>
      </c>
      <c r="V36" s="13">
        <f t="shared" ca="1" si="3"/>
        <v>0</v>
      </c>
      <c r="W36" s="44"/>
    </row>
    <row r="37" spans="2:23" s="6" customFormat="1" ht="21.75" customHeight="1" x14ac:dyDescent="0.25">
      <c r="D37" s="15" t="s">
        <v>0</v>
      </c>
      <c r="E37" s="15" t="s">
        <v>0</v>
      </c>
      <c r="F37" s="15" t="s">
        <v>0</v>
      </c>
      <c r="G37" s="15" t="s">
        <v>0</v>
      </c>
      <c r="H37" s="15" t="s">
        <v>0</v>
      </c>
      <c r="I37" s="15" t="s">
        <v>0</v>
      </c>
      <c r="J37" s="15" t="s">
        <v>0</v>
      </c>
      <c r="K37" s="15" t="s">
        <v>0</v>
      </c>
      <c r="L37" s="15" t="s">
        <v>0</v>
      </c>
      <c r="M37" s="15" t="s">
        <v>0</v>
      </c>
      <c r="N37" s="15" t="s">
        <v>0</v>
      </c>
      <c r="O37" s="43"/>
      <c r="P37" s="13"/>
      <c r="Q37" s="13"/>
      <c r="R37" s="13"/>
      <c r="S37" s="13"/>
      <c r="T37" s="13"/>
      <c r="U37" s="13"/>
      <c r="V37" s="13"/>
      <c r="W37" s="44"/>
    </row>
    <row r="38" spans="2:23" s="6" customFormat="1" ht="21.75" customHeight="1" x14ac:dyDescent="0.25">
      <c r="D38" s="15" t="s">
        <v>0</v>
      </c>
      <c r="E38" s="15" t="s">
        <v>0</v>
      </c>
      <c r="F38" s="15" t="s">
        <v>0</v>
      </c>
      <c r="G38" s="15" t="s">
        <v>0</v>
      </c>
      <c r="H38" s="15" t="s">
        <v>0</v>
      </c>
      <c r="I38" s="15" t="s">
        <v>0</v>
      </c>
      <c r="J38" s="15" t="s">
        <v>0</v>
      </c>
      <c r="K38" s="15" t="s">
        <v>0</v>
      </c>
      <c r="L38" s="15" t="s">
        <v>0</v>
      </c>
      <c r="M38" s="15" t="s">
        <v>0</v>
      </c>
      <c r="N38" s="15" t="s">
        <v>0</v>
      </c>
      <c r="O38" s="43"/>
      <c r="P38" s="13"/>
      <c r="Q38" s="13"/>
      <c r="R38" s="13"/>
      <c r="S38" s="13"/>
      <c r="T38" s="13"/>
      <c r="U38" s="13"/>
      <c r="V38" s="13"/>
      <c r="W38" s="44"/>
    </row>
    <row r="39" spans="2:23" s="6" customFormat="1" ht="21.75" customHeight="1" x14ac:dyDescent="0.25">
      <c r="D39" s="16"/>
      <c r="F39" s="20"/>
      <c r="H39" s="20"/>
      <c r="M39" s="44"/>
      <c r="N39" s="43"/>
      <c r="O39" s="43"/>
      <c r="P39" s="13"/>
      <c r="Q39" s="13"/>
      <c r="R39" s="13"/>
      <c r="S39" s="13"/>
      <c r="T39" s="13"/>
      <c r="U39" s="13"/>
      <c r="V39" s="13"/>
      <c r="W39" s="44"/>
    </row>
    <row r="40" spans="2:23" s="6" customFormat="1" ht="21.75" customHeight="1" x14ac:dyDescent="0.25">
      <c r="D40" s="16"/>
      <c r="F40" s="20"/>
      <c r="H40" s="20"/>
      <c r="M40" s="44"/>
      <c r="N40" s="43"/>
      <c r="O40" s="43"/>
      <c r="P40" s="13"/>
      <c r="Q40" s="13"/>
      <c r="R40" s="13"/>
      <c r="S40" s="13"/>
      <c r="T40" s="13"/>
      <c r="U40" s="13"/>
      <c r="V40" s="13"/>
      <c r="W40" s="44"/>
    </row>
    <row r="41" spans="2:23" s="6" customFormat="1" ht="21.75" customHeight="1" x14ac:dyDescent="0.25">
      <c r="D41" s="16"/>
      <c r="F41" s="20"/>
      <c r="H41" s="20"/>
      <c r="M41" s="44"/>
      <c r="N41" s="43"/>
      <c r="O41" s="43"/>
      <c r="P41" s="13"/>
      <c r="Q41" s="13"/>
      <c r="R41" s="13"/>
      <c r="S41" s="13"/>
      <c r="T41" s="13"/>
      <c r="U41" s="13"/>
      <c r="V41" s="13"/>
      <c r="W41" s="44"/>
    </row>
    <row r="42" spans="2:23" s="6" customFormat="1" ht="21.75" customHeight="1" x14ac:dyDescent="0.25">
      <c r="D42" s="16"/>
      <c r="F42" s="20"/>
      <c r="H42" s="20"/>
      <c r="M42" s="44"/>
      <c r="N42" s="43"/>
      <c r="O42" s="43"/>
      <c r="P42" s="13"/>
      <c r="Q42" s="13"/>
      <c r="R42" s="13"/>
      <c r="S42" s="13"/>
      <c r="T42" s="13"/>
      <c r="U42" s="13"/>
      <c r="V42" s="13"/>
      <c r="W42" s="44"/>
    </row>
    <row r="43" spans="2:23" s="6" customFormat="1" ht="21.75" customHeight="1" x14ac:dyDescent="0.25">
      <c r="D43" s="16"/>
      <c r="F43" s="20"/>
      <c r="H43" s="20"/>
      <c r="M43" s="44"/>
      <c r="N43" s="43"/>
      <c r="O43" s="43"/>
      <c r="P43" s="13"/>
      <c r="Q43" s="13"/>
      <c r="R43" s="13"/>
      <c r="S43" s="13"/>
      <c r="T43" s="13"/>
      <c r="U43" s="13"/>
      <c r="V43" s="13"/>
      <c r="W43" s="44"/>
    </row>
    <row r="44" spans="2:23" s="6" customFormat="1" ht="21.75" customHeight="1" x14ac:dyDescent="0.25">
      <c r="D44" s="16"/>
      <c r="F44" s="20"/>
      <c r="H44" s="20"/>
      <c r="M44" s="44"/>
      <c r="N44" s="43"/>
      <c r="O44" s="43"/>
      <c r="P44" s="13"/>
      <c r="Q44" s="13"/>
      <c r="R44" s="13"/>
      <c r="S44" s="13"/>
      <c r="T44" s="13"/>
      <c r="U44" s="13"/>
      <c r="V44" s="13"/>
      <c r="W44" s="44"/>
    </row>
    <row r="45" spans="2:23" s="6" customFormat="1" ht="21.75" customHeight="1" x14ac:dyDescent="0.25">
      <c r="D45" s="16"/>
      <c r="F45" s="20"/>
      <c r="H45" s="20"/>
      <c r="M45" s="44"/>
      <c r="N45" s="43"/>
      <c r="O45" s="43"/>
      <c r="P45" s="13"/>
      <c r="Q45" s="13"/>
      <c r="R45" s="13"/>
      <c r="S45" s="13"/>
      <c r="T45" s="13"/>
      <c r="U45" s="13"/>
      <c r="V45" s="13"/>
      <c r="W45" s="44"/>
    </row>
    <row r="46" spans="2:23" s="6" customFormat="1" ht="21.75" customHeight="1" x14ac:dyDescent="0.25">
      <c r="D46" s="16"/>
      <c r="F46" s="20"/>
      <c r="H46" s="20"/>
      <c r="M46" s="44"/>
      <c r="N46" s="43"/>
      <c r="O46" s="43"/>
      <c r="P46" s="13"/>
      <c r="Q46" s="13"/>
      <c r="R46" s="13"/>
      <c r="S46" s="13"/>
      <c r="T46" s="13"/>
      <c r="U46" s="13"/>
      <c r="V46" s="13"/>
      <c r="W46" s="44"/>
    </row>
    <row r="47" spans="2:23" s="6" customFormat="1" ht="21.75" customHeight="1" x14ac:dyDescent="0.25">
      <c r="D47" s="16"/>
      <c r="F47" s="20"/>
      <c r="H47" s="20"/>
      <c r="M47" s="44"/>
      <c r="N47" s="43"/>
      <c r="O47" s="43"/>
      <c r="P47" s="13"/>
      <c r="Q47" s="13"/>
      <c r="R47" s="13"/>
      <c r="S47" s="13"/>
      <c r="T47" s="13"/>
      <c r="U47" s="13"/>
      <c r="V47" s="13"/>
      <c r="W47" s="44"/>
    </row>
    <row r="48" spans="2:23" s="6" customFormat="1" ht="21.75" customHeight="1" x14ac:dyDescent="0.25">
      <c r="D48" s="16"/>
      <c r="F48" s="20"/>
      <c r="H48" s="20"/>
      <c r="M48" s="44"/>
      <c r="N48" s="43"/>
      <c r="O48" s="43"/>
      <c r="P48" s="13"/>
      <c r="Q48" s="13"/>
      <c r="R48" s="13"/>
      <c r="S48" s="13"/>
      <c r="T48" s="13"/>
      <c r="U48" s="13"/>
      <c r="V48" s="13"/>
      <c r="W48" s="44"/>
    </row>
    <row r="49" spans="4:23" s="6" customFormat="1" ht="21.75" customHeight="1" x14ac:dyDescent="0.25">
      <c r="D49" s="16"/>
      <c r="F49" s="20"/>
      <c r="H49" s="20"/>
      <c r="M49" s="44"/>
      <c r="N49" s="43"/>
      <c r="O49" s="43"/>
      <c r="P49" s="13"/>
      <c r="Q49" s="13"/>
      <c r="R49" s="13"/>
      <c r="S49" s="13"/>
      <c r="T49" s="13"/>
      <c r="U49" s="13"/>
      <c r="V49" s="13"/>
      <c r="W49" s="44"/>
    </row>
    <row r="50" spans="4:23" s="6" customFormat="1" ht="21.75" customHeight="1" x14ac:dyDescent="0.25">
      <c r="D50" s="16"/>
      <c r="F50" s="20"/>
      <c r="H50" s="20"/>
      <c r="M50" s="44"/>
      <c r="N50" s="43"/>
      <c r="O50" s="43"/>
      <c r="P50" s="13"/>
      <c r="Q50" s="13"/>
      <c r="R50" s="13"/>
      <c r="S50" s="13"/>
      <c r="T50" s="13"/>
      <c r="U50" s="13"/>
      <c r="V50" s="13"/>
      <c r="W50" s="44"/>
    </row>
    <row r="51" spans="4:23" s="6" customFormat="1" ht="21.75" customHeight="1" x14ac:dyDescent="0.25">
      <c r="D51" s="16"/>
      <c r="F51" s="20"/>
      <c r="H51" s="20"/>
      <c r="M51" s="44"/>
      <c r="N51" s="43"/>
      <c r="O51" s="43"/>
      <c r="P51" s="13"/>
      <c r="Q51" s="13"/>
      <c r="R51" s="13"/>
      <c r="S51" s="13"/>
      <c r="T51" s="13"/>
      <c r="U51" s="13"/>
      <c r="V51" s="13"/>
      <c r="W51" s="44"/>
    </row>
    <row r="52" spans="4:23" s="6" customFormat="1" ht="21.75" customHeight="1" x14ac:dyDescent="0.25">
      <c r="D52" s="16"/>
      <c r="F52" s="20"/>
      <c r="H52" s="20"/>
      <c r="M52" s="44"/>
      <c r="N52" s="43"/>
      <c r="O52" s="43"/>
      <c r="P52" s="13"/>
      <c r="Q52" s="13"/>
      <c r="R52" s="13"/>
      <c r="S52" s="13"/>
      <c r="T52" s="13"/>
      <c r="U52" s="13"/>
      <c r="V52" s="13"/>
      <c r="W52" s="44"/>
    </row>
    <row r="53" spans="4:23" s="6" customFormat="1" ht="21.75" customHeight="1" x14ac:dyDescent="0.25">
      <c r="D53" s="16"/>
      <c r="F53" s="20"/>
      <c r="H53" s="20"/>
      <c r="M53" s="44"/>
      <c r="N53" s="43"/>
      <c r="O53" s="43"/>
      <c r="P53" s="13"/>
      <c r="Q53" s="13"/>
      <c r="R53" s="13"/>
      <c r="S53" s="13"/>
      <c r="T53" s="13"/>
      <c r="U53" s="13"/>
      <c r="V53" s="13"/>
      <c r="W53" s="44"/>
    </row>
    <row r="54" spans="4:23" s="6" customFormat="1" ht="21.75" customHeight="1" x14ac:dyDescent="0.25">
      <c r="D54" s="16"/>
      <c r="F54" s="20"/>
      <c r="H54" s="20"/>
      <c r="M54" s="44"/>
      <c r="N54" s="43"/>
      <c r="O54" s="43"/>
      <c r="P54" s="13"/>
      <c r="Q54" s="13"/>
      <c r="R54" s="13"/>
      <c r="S54" s="13"/>
      <c r="T54" s="13"/>
      <c r="U54" s="13"/>
      <c r="V54" s="13"/>
      <c r="W54" s="44"/>
    </row>
    <row r="55" spans="4:23" s="6" customFormat="1" ht="21.75" customHeight="1" x14ac:dyDescent="0.25">
      <c r="D55" s="16"/>
      <c r="F55" s="20"/>
      <c r="H55" s="20"/>
      <c r="M55" s="44"/>
      <c r="N55" s="43"/>
      <c r="O55" s="43"/>
      <c r="P55" s="13"/>
      <c r="Q55" s="13"/>
      <c r="R55" s="13"/>
      <c r="S55" s="13"/>
      <c r="T55" s="13"/>
      <c r="U55" s="13"/>
      <c r="V55" s="13"/>
      <c r="W55" s="44"/>
    </row>
    <row r="56" spans="4:23" s="6" customFormat="1" ht="21.75" customHeight="1" x14ac:dyDescent="0.25">
      <c r="D56" s="16"/>
      <c r="F56" s="20"/>
      <c r="H56" s="20"/>
      <c r="M56" s="44"/>
      <c r="N56" s="43"/>
      <c r="O56" s="43"/>
      <c r="P56" s="13"/>
      <c r="Q56" s="13"/>
      <c r="R56" s="13"/>
      <c r="S56" s="13"/>
      <c r="T56" s="13"/>
      <c r="U56" s="13"/>
      <c r="V56" s="13"/>
      <c r="W56" s="44"/>
    </row>
    <row r="57" spans="4:23" s="6" customFormat="1" ht="21.75" customHeight="1" x14ac:dyDescent="0.25">
      <c r="D57" s="16"/>
      <c r="F57" s="20"/>
      <c r="H57" s="20"/>
      <c r="M57" s="44"/>
      <c r="N57" s="43"/>
      <c r="O57" s="43"/>
      <c r="P57" s="13"/>
      <c r="Q57" s="13"/>
      <c r="R57" s="13"/>
      <c r="S57" s="13"/>
      <c r="T57" s="13"/>
      <c r="U57" s="13"/>
      <c r="V57" s="13"/>
      <c r="W57" s="44"/>
    </row>
    <row r="58" spans="4:23" s="6" customFormat="1" ht="21.75" customHeight="1" x14ac:dyDescent="0.25">
      <c r="D58" s="16"/>
      <c r="F58" s="20"/>
      <c r="H58" s="20"/>
      <c r="M58" s="44"/>
      <c r="N58" s="43"/>
      <c r="O58" s="43"/>
      <c r="P58" s="13"/>
      <c r="Q58" s="13"/>
      <c r="R58" s="13"/>
      <c r="S58" s="13"/>
      <c r="T58" s="13"/>
      <c r="U58" s="13"/>
      <c r="V58" s="13"/>
      <c r="W58" s="44"/>
    </row>
    <row r="59" spans="4:23" s="6" customFormat="1" ht="21.75" customHeight="1" x14ac:dyDescent="0.25">
      <c r="D59" s="16"/>
      <c r="F59" s="20"/>
      <c r="H59" s="20"/>
      <c r="M59" s="44"/>
      <c r="N59" s="43"/>
      <c r="O59" s="43"/>
      <c r="P59" s="13"/>
      <c r="Q59" s="13"/>
      <c r="R59" s="13"/>
      <c r="S59" s="13"/>
      <c r="T59" s="13"/>
      <c r="U59" s="13"/>
      <c r="V59" s="13"/>
      <c r="W59" s="44"/>
    </row>
    <row r="60" spans="4:23" s="6" customFormat="1" ht="21.75" customHeight="1" x14ac:dyDescent="0.25">
      <c r="D60" s="16"/>
      <c r="F60" s="20"/>
      <c r="H60" s="20"/>
      <c r="M60" s="44"/>
      <c r="N60" s="43"/>
      <c r="O60" s="43"/>
      <c r="P60" s="13"/>
      <c r="Q60" s="13"/>
      <c r="R60" s="13"/>
      <c r="S60" s="13"/>
      <c r="T60" s="13"/>
      <c r="U60" s="13"/>
      <c r="V60" s="13"/>
      <c r="W60" s="44"/>
    </row>
    <row r="61" spans="4:23" s="6" customFormat="1" ht="21.75" customHeight="1" x14ac:dyDescent="0.25">
      <c r="D61" s="16"/>
      <c r="F61" s="20"/>
      <c r="H61" s="20"/>
      <c r="M61" s="44"/>
      <c r="N61" s="43"/>
      <c r="O61" s="43"/>
      <c r="P61" s="13"/>
      <c r="Q61" s="13"/>
      <c r="R61" s="13"/>
      <c r="S61" s="13"/>
      <c r="T61" s="13"/>
      <c r="U61" s="13"/>
      <c r="V61" s="13"/>
      <c r="W61" s="44"/>
    </row>
    <row r="62" spans="4:23" s="6" customFormat="1" ht="21.75" customHeight="1" x14ac:dyDescent="0.25">
      <c r="D62" s="16"/>
      <c r="F62" s="20"/>
      <c r="H62" s="20"/>
      <c r="M62" s="44"/>
      <c r="N62" s="43"/>
      <c r="O62" s="43"/>
      <c r="P62" s="13"/>
      <c r="Q62" s="13"/>
      <c r="R62" s="13"/>
      <c r="S62" s="13"/>
      <c r="T62" s="13"/>
      <c r="U62" s="13"/>
      <c r="V62" s="13"/>
      <c r="W62" s="44"/>
    </row>
    <row r="63" spans="4:23" s="6" customFormat="1" ht="21.75" customHeight="1" x14ac:dyDescent="0.25">
      <c r="D63" s="16"/>
      <c r="F63" s="20"/>
      <c r="H63" s="20"/>
      <c r="M63" s="44"/>
      <c r="N63" s="43"/>
      <c r="O63" s="43"/>
      <c r="P63" s="13"/>
      <c r="Q63" s="13"/>
      <c r="R63" s="13"/>
      <c r="S63" s="13"/>
      <c r="T63" s="13"/>
      <c r="U63" s="13"/>
      <c r="V63" s="13"/>
      <c r="W63" s="44"/>
    </row>
    <row r="64" spans="4:23" s="6" customFormat="1" ht="21.75" customHeight="1" x14ac:dyDescent="0.25">
      <c r="D64" s="16"/>
      <c r="F64" s="20"/>
      <c r="H64" s="20"/>
      <c r="M64" s="44"/>
      <c r="N64" s="43"/>
      <c r="O64" s="43"/>
      <c r="P64" s="13"/>
      <c r="Q64" s="13"/>
      <c r="R64" s="13"/>
      <c r="S64" s="13"/>
      <c r="T64" s="13"/>
      <c r="U64" s="13"/>
      <c r="V64" s="13"/>
      <c r="W64" s="44"/>
    </row>
    <row r="65" spans="4:23" s="6" customFormat="1" ht="21.75" customHeight="1" x14ac:dyDescent="0.25">
      <c r="D65" s="16"/>
      <c r="F65" s="20"/>
      <c r="H65" s="20"/>
      <c r="M65" s="44"/>
      <c r="N65" s="43"/>
      <c r="O65" s="43"/>
      <c r="P65" s="13"/>
      <c r="Q65" s="13"/>
      <c r="R65" s="13"/>
      <c r="S65" s="13"/>
      <c r="T65" s="13"/>
      <c r="U65" s="13"/>
      <c r="V65" s="13"/>
      <c r="W65" s="44"/>
    </row>
    <row r="66" spans="4:23" s="6" customFormat="1" ht="21.75" customHeight="1" x14ac:dyDescent="0.25">
      <c r="D66" s="16"/>
      <c r="F66" s="20"/>
      <c r="H66" s="20"/>
      <c r="M66" s="44"/>
      <c r="N66" s="43"/>
      <c r="O66" s="43"/>
      <c r="P66" s="13"/>
      <c r="Q66" s="13"/>
      <c r="R66" s="13"/>
      <c r="S66" s="13"/>
      <c r="T66" s="13"/>
      <c r="U66" s="13"/>
      <c r="V66" s="13"/>
      <c r="W66" s="44"/>
    </row>
    <row r="67" spans="4:23" s="6" customFormat="1" ht="21.75" customHeight="1" x14ac:dyDescent="0.25">
      <c r="D67" s="16"/>
      <c r="F67" s="20"/>
      <c r="H67" s="20"/>
      <c r="M67" s="44"/>
      <c r="N67" s="43"/>
      <c r="O67" s="43"/>
      <c r="P67" s="13"/>
      <c r="Q67" s="13"/>
      <c r="R67" s="13"/>
      <c r="S67" s="13"/>
      <c r="T67" s="13"/>
      <c r="U67" s="13"/>
      <c r="V67" s="13"/>
      <c r="W67" s="44"/>
    </row>
    <row r="68" spans="4:23" s="6" customFormat="1" ht="21.75" customHeight="1" x14ac:dyDescent="0.25">
      <c r="D68" s="16"/>
      <c r="F68" s="20"/>
      <c r="H68" s="20"/>
      <c r="M68" s="44"/>
      <c r="N68" s="43"/>
      <c r="O68" s="43"/>
      <c r="P68" s="13"/>
      <c r="Q68" s="13"/>
      <c r="R68" s="13"/>
      <c r="S68" s="13"/>
      <c r="T68" s="13"/>
      <c r="U68" s="13"/>
      <c r="V68" s="13"/>
      <c r="W68" s="44"/>
    </row>
    <row r="69" spans="4:23" s="6" customFormat="1" ht="21.75" customHeight="1" x14ac:dyDescent="0.25">
      <c r="D69" s="16"/>
      <c r="F69" s="20"/>
      <c r="H69" s="20"/>
      <c r="M69" s="44"/>
      <c r="N69" s="43"/>
      <c r="O69" s="43"/>
      <c r="P69" s="13"/>
      <c r="Q69" s="13"/>
      <c r="R69" s="13"/>
      <c r="S69" s="13"/>
      <c r="T69" s="13"/>
      <c r="U69" s="13"/>
      <c r="V69" s="13"/>
      <c r="W69" s="44"/>
    </row>
    <row r="70" spans="4:23" s="6" customFormat="1" ht="21.75" customHeight="1" x14ac:dyDescent="0.25">
      <c r="D70" s="16"/>
      <c r="F70" s="20"/>
      <c r="H70" s="20"/>
      <c r="M70" s="44"/>
      <c r="N70" s="43"/>
      <c r="O70" s="43"/>
      <c r="P70" s="13"/>
      <c r="Q70" s="13"/>
      <c r="R70" s="13"/>
      <c r="S70" s="13"/>
      <c r="T70" s="13"/>
      <c r="U70" s="13"/>
      <c r="V70" s="13"/>
      <c r="W70" s="44"/>
    </row>
    <row r="71" spans="4:23" s="6" customFormat="1" ht="21.75" customHeight="1" x14ac:dyDescent="0.25">
      <c r="D71" s="16"/>
      <c r="F71" s="20"/>
      <c r="H71" s="20"/>
      <c r="M71" s="44"/>
      <c r="N71" s="43"/>
      <c r="O71" s="43"/>
      <c r="P71" s="13"/>
      <c r="Q71" s="13"/>
      <c r="R71" s="13"/>
      <c r="S71" s="13"/>
      <c r="T71" s="13"/>
      <c r="U71" s="13"/>
      <c r="V71" s="13"/>
      <c r="W71" s="44"/>
    </row>
    <row r="72" spans="4:23" s="6" customFormat="1" ht="21.75" customHeight="1" x14ac:dyDescent="0.25">
      <c r="D72" s="16"/>
      <c r="F72" s="20"/>
      <c r="H72" s="20"/>
      <c r="M72" s="44"/>
      <c r="N72" s="43"/>
      <c r="O72" s="43"/>
      <c r="P72" s="13"/>
      <c r="Q72" s="13"/>
      <c r="R72" s="13"/>
      <c r="S72" s="13"/>
      <c r="T72" s="13"/>
      <c r="U72" s="13"/>
      <c r="V72" s="13"/>
      <c r="W72" s="44"/>
    </row>
    <row r="73" spans="4:23" s="6" customFormat="1" ht="21.75" customHeight="1" x14ac:dyDescent="0.25">
      <c r="D73" s="16"/>
      <c r="F73" s="20"/>
      <c r="H73" s="20"/>
      <c r="M73" s="44"/>
      <c r="N73" s="43"/>
      <c r="O73" s="43"/>
      <c r="P73" s="13"/>
      <c r="Q73" s="13"/>
      <c r="R73" s="13"/>
      <c r="S73" s="13"/>
      <c r="T73" s="13"/>
      <c r="U73" s="13"/>
      <c r="V73" s="13"/>
      <c r="W73" s="44"/>
    </row>
    <row r="74" spans="4:23" s="6" customFormat="1" ht="21.75" customHeight="1" x14ac:dyDescent="0.25">
      <c r="D74" s="16"/>
      <c r="F74" s="20"/>
      <c r="H74" s="20"/>
      <c r="M74" s="44"/>
      <c r="N74" s="43"/>
      <c r="O74" s="43"/>
      <c r="P74" s="13"/>
      <c r="Q74" s="13"/>
      <c r="R74" s="13"/>
      <c r="S74" s="13"/>
      <c r="T74" s="13"/>
      <c r="U74" s="13"/>
      <c r="V74" s="13"/>
      <c r="W74" s="44"/>
    </row>
    <row r="75" spans="4:23" s="6" customFormat="1" ht="21.75" customHeight="1" x14ac:dyDescent="0.25">
      <c r="D75" s="16"/>
      <c r="F75" s="20"/>
      <c r="H75" s="20"/>
      <c r="M75" s="44"/>
      <c r="N75" s="43"/>
      <c r="O75" s="43"/>
      <c r="P75" s="13"/>
      <c r="Q75" s="13"/>
      <c r="R75" s="13"/>
      <c r="S75" s="13"/>
      <c r="T75" s="13"/>
      <c r="U75" s="13"/>
      <c r="V75" s="13"/>
      <c r="W75" s="44"/>
    </row>
    <row r="76" spans="4:23" s="6" customFormat="1" ht="21.75" customHeight="1" x14ac:dyDescent="0.25">
      <c r="D76" s="16"/>
      <c r="F76" s="20"/>
      <c r="H76" s="20"/>
      <c r="M76" s="44"/>
      <c r="N76" s="43"/>
      <c r="O76" s="43"/>
      <c r="P76" s="13"/>
      <c r="Q76" s="13"/>
      <c r="R76" s="13"/>
      <c r="S76" s="13"/>
      <c r="T76" s="13"/>
      <c r="U76" s="13"/>
      <c r="V76" s="13"/>
      <c r="W76" s="44"/>
    </row>
  </sheetData>
  <sheetProtection algorithmName="SHA-512" hashValue="mYbih7FxmiiaQgV+hVxtUrWERCrkWmywj4bEqW5Ndz/Kaz6ofMxiIIoLAdDiIlLf0oHP5IAlUocGG87V5EESpA==" saltValue="doH7sFX34GzR0U7qSol+uA==" spinCount="100000" sheet="1" objects="1" scenarios="1"/>
  <sortState xmlns:xlrd2="http://schemas.microsoft.com/office/spreadsheetml/2017/richdata2" ref="C7:D20">
    <sortCondition ref="D7:D20"/>
  </sortState>
  <mergeCells count="1">
    <mergeCell ref="J5:L5"/>
  </mergeCells>
  <phoneticPr fontId="1" type="noConversion"/>
  <conditionalFormatting sqref="F7:H36 J7:L36">
    <cfRule type="expression" dxfId="3" priority="1">
      <formula>F7=0</formula>
    </cfRule>
  </conditionalFormatting>
  <conditionalFormatting sqref="G7:G36 K7:K36">
    <cfRule type="colorScale" priority="2">
      <colorScale>
        <cfvo type="num" val="1"/>
        <cfvo type="num" val="5"/>
        <color rgb="FF41C77E"/>
        <color rgb="FF485580"/>
      </colorScale>
    </cfRule>
  </conditionalFormatting>
  <dataValidations count="1">
    <dataValidation type="list" allowBlank="1" showInputMessage="1" showErrorMessage="1" sqref="L4" xr:uid="{9191BCC4-7BF5-462D-910A-5B1D4BEB9A35}">
      <formula1>periodos</formula1>
    </dataValidation>
  </dataValidations>
  <pageMargins left="0.511811024" right="0.511811024" top="0.78740157499999996" bottom="0.78740157499999996" header="0.31496062000000002" footer="0.31496062000000002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99C128-C5EA-4368-A906-D4FC7B92C0E4}">
  <dimension ref="A1:D20"/>
  <sheetViews>
    <sheetView workbookViewId="0">
      <selection activeCell="D17" sqref="D17"/>
    </sheetView>
  </sheetViews>
  <sheetFormatPr defaultRowHeight="15" x14ac:dyDescent="0.25"/>
  <cols>
    <col min="1" max="1" width="17.5703125" customWidth="1"/>
    <col min="2" max="2" width="14.85546875" customWidth="1"/>
    <col min="3" max="4" width="12.85546875" style="37" customWidth="1"/>
  </cols>
  <sheetData>
    <row r="1" spans="1:4" x14ac:dyDescent="0.25">
      <c r="A1" t="s">
        <v>48</v>
      </c>
      <c r="C1" s="37" t="s">
        <v>60</v>
      </c>
    </row>
    <row r="2" spans="1:4" x14ac:dyDescent="0.25">
      <c r="A2" t="s">
        <v>53</v>
      </c>
      <c r="B2" s="36">
        <f ca="1">TODAY()+C2</f>
        <v>45604</v>
      </c>
    </row>
    <row r="4" spans="1:4" x14ac:dyDescent="0.25">
      <c r="C4" s="37" t="s">
        <v>58</v>
      </c>
      <c r="D4" s="37" t="s">
        <v>59</v>
      </c>
    </row>
    <row r="5" spans="1:4" x14ac:dyDescent="0.25">
      <c r="A5" t="s">
        <v>62</v>
      </c>
      <c r="B5" t="str">
        <f>Vendedores!L4</f>
        <v>Este ano</v>
      </c>
      <c r="C5" s="38">
        <f ca="1">INDEX($C$8:$C$20,MATCH(B5,periodos,0),1)</f>
        <v>45292</v>
      </c>
      <c r="D5" s="38">
        <f ca="1">INDEX($D$8:$D$20,MATCH(B5,periodos,0),1)</f>
        <v>45657</v>
      </c>
    </row>
    <row r="7" spans="1:4" x14ac:dyDescent="0.25">
      <c r="A7" s="35" t="s">
        <v>47</v>
      </c>
      <c r="C7" s="37" t="s">
        <v>58</v>
      </c>
      <c r="D7" s="37" t="s">
        <v>59</v>
      </c>
    </row>
    <row r="8" spans="1:4" x14ac:dyDescent="0.25">
      <c r="A8" t="s">
        <v>53</v>
      </c>
      <c r="C8" s="38">
        <f ca="1">$B$2</f>
        <v>45604</v>
      </c>
      <c r="D8" s="38">
        <f ca="1">$B$2</f>
        <v>45604</v>
      </c>
    </row>
    <row r="9" spans="1:4" x14ac:dyDescent="0.25">
      <c r="A9" t="s">
        <v>55</v>
      </c>
      <c r="C9" s="38">
        <f ca="1">B2-(WEEKDAY(B2,2)-1)</f>
        <v>45600</v>
      </c>
      <c r="D9" s="38">
        <f ca="1">C9+6</f>
        <v>45606</v>
      </c>
    </row>
    <row r="10" spans="1:4" x14ac:dyDescent="0.25">
      <c r="A10" t="s">
        <v>51</v>
      </c>
      <c r="C10" s="38">
        <f ca="1">EOMONTH(B2,-1)+1</f>
        <v>45597</v>
      </c>
      <c r="D10" s="38">
        <f ca="1">EOMONTH(B2,0)</f>
        <v>45626</v>
      </c>
    </row>
    <row r="11" spans="1:4" x14ac:dyDescent="0.25">
      <c r="A11" t="s">
        <v>52</v>
      </c>
      <c r="C11" s="38">
        <f ca="1">DATE(YEAR(B2),1,1)</f>
        <v>45292</v>
      </c>
      <c r="D11" s="38">
        <f ca="1">DATE(YEAR(B2),12,31)</f>
        <v>45657</v>
      </c>
    </row>
    <row r="12" spans="1:4" x14ac:dyDescent="0.25">
      <c r="A12" s="34" t="s">
        <v>54</v>
      </c>
    </row>
    <row r="13" spans="1:4" x14ac:dyDescent="0.25">
      <c r="A13" t="s">
        <v>49</v>
      </c>
      <c r="C13" s="38">
        <f ca="1">D13-6</f>
        <v>45598</v>
      </c>
      <c r="D13" s="38">
        <f ca="1">$B$2</f>
        <v>45604</v>
      </c>
    </row>
    <row r="14" spans="1:4" x14ac:dyDescent="0.25">
      <c r="A14" t="s">
        <v>50</v>
      </c>
      <c r="C14" s="38">
        <f ca="1">D14-29</f>
        <v>45575</v>
      </c>
      <c r="D14" s="38">
        <f t="shared" ref="D14:D16" ca="1" si="0">$B$2</f>
        <v>45604</v>
      </c>
    </row>
    <row r="15" spans="1:4" x14ac:dyDescent="0.25">
      <c r="A15" t="s">
        <v>57</v>
      </c>
      <c r="C15" s="38">
        <f ca="1">D15-89</f>
        <v>45515</v>
      </c>
      <c r="D15" s="38">
        <f t="shared" ca="1" si="0"/>
        <v>45604</v>
      </c>
    </row>
    <row r="16" spans="1:4" x14ac:dyDescent="0.25">
      <c r="A16" t="s">
        <v>56</v>
      </c>
      <c r="C16" s="38">
        <f ca="1">D16-364</f>
        <v>45240</v>
      </c>
      <c r="D16" s="38">
        <f t="shared" ca="1" si="0"/>
        <v>45604</v>
      </c>
    </row>
    <row r="17" spans="1:4" x14ac:dyDescent="0.25">
      <c r="A17" s="34" t="s">
        <v>61</v>
      </c>
    </row>
    <row r="18" spans="1:4" x14ac:dyDescent="0.25">
      <c r="A18" t="str">
        <f ca="1">"Ano de "&amp;YEAR($B$2)-1</f>
        <v>Ano de 2023</v>
      </c>
      <c r="C18" s="38">
        <f ca="1">DATE(YEAR(B2)-1,1,1)</f>
        <v>44927</v>
      </c>
      <c r="D18" s="38">
        <f ca="1">DATE(YEAR(B2)-1,12,31)</f>
        <v>45291</v>
      </c>
    </row>
    <row r="19" spans="1:4" x14ac:dyDescent="0.25">
      <c r="A19" t="str">
        <f ca="1">"Ano de "&amp;YEAR($B$2)-2</f>
        <v>Ano de 2022</v>
      </c>
      <c r="C19" s="38">
        <f ca="1">DATE(YEAR(B2)-2,1,1)</f>
        <v>44562</v>
      </c>
      <c r="D19" s="38">
        <f ca="1">DATE(YEAR(B2)-2,12,31)</f>
        <v>44926</v>
      </c>
    </row>
    <row r="20" spans="1:4" x14ac:dyDescent="0.25">
      <c r="A20" t="str">
        <f ca="1">"Ano de "&amp;YEAR($B$2)-3</f>
        <v>Ano de 2021</v>
      </c>
      <c r="C20" s="38">
        <f ca="1">DATE(YEAR(B2)-3,1,1)</f>
        <v>44197</v>
      </c>
      <c r="D20" s="38">
        <f ca="1">DATE(YEAR(B2)-3,12,31)</f>
        <v>44561</v>
      </c>
    </row>
  </sheetData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7F7EFF-35F2-47F8-865C-47723375E6B8}">
  <sheetPr>
    <tabColor rgb="FF41C77E"/>
  </sheetPr>
  <dimension ref="A1:Z505"/>
  <sheetViews>
    <sheetView zoomScaleNormal="100" workbookViewId="0">
      <pane ySplit="5" topLeftCell="A6" activePane="bottomLeft" state="frozen"/>
      <selection pane="bottomLeft" activeCell="K12" sqref="K12"/>
    </sheetView>
  </sheetViews>
  <sheetFormatPr defaultRowHeight="15.75" x14ac:dyDescent="0.25"/>
  <cols>
    <col min="1" max="1" width="1.5703125" style="2" customWidth="1"/>
    <col min="2" max="2" width="5.140625" style="2" customWidth="1"/>
    <col min="3" max="3" width="15.5703125" style="17" customWidth="1"/>
    <col min="4" max="4" width="15.5703125" style="64" customWidth="1"/>
    <col min="5" max="5" width="47" style="2" customWidth="1"/>
    <col min="6" max="6" width="19.28515625" style="2" customWidth="1"/>
    <col min="7" max="7" width="21.85546875" style="23" customWidth="1"/>
    <col min="8" max="8" width="24.42578125" style="8" customWidth="1"/>
    <col min="9" max="9" width="25.42578125" style="25" customWidth="1"/>
    <col min="10" max="10" width="25.42578125" style="24" customWidth="1"/>
    <col min="11" max="14" width="25.42578125" style="2" customWidth="1"/>
    <col min="15" max="15" width="7.42578125" style="2" customWidth="1"/>
    <col min="16" max="25" width="7.28515625" style="11" customWidth="1"/>
    <col min="26" max="26" width="25.7109375" style="3" customWidth="1"/>
    <col min="27" max="27" width="1.7109375" style="2" customWidth="1"/>
    <col min="28" max="28" width="6.7109375" style="2" customWidth="1"/>
    <col min="29" max="29" width="12.7109375" style="2" customWidth="1"/>
    <col min="30" max="30" width="25.7109375" style="2" customWidth="1"/>
    <col min="31" max="16384" width="9.140625" style="2"/>
  </cols>
  <sheetData>
    <row r="1" spans="1:26" ht="26.25" x14ac:dyDescent="0.4">
      <c r="A1" s="1"/>
      <c r="B1" s="1"/>
    </row>
    <row r="2" spans="1:26" ht="26.25" x14ac:dyDescent="0.4">
      <c r="A2" s="1"/>
      <c r="B2" s="1"/>
    </row>
    <row r="3" spans="1:26" ht="20.25" customHeight="1" thickBot="1" x14ac:dyDescent="0.3"/>
    <row r="4" spans="1:26" ht="18" customHeight="1" thickTop="1" thickBot="1" x14ac:dyDescent="0.3">
      <c r="C4" s="26"/>
      <c r="D4" s="65" t="s">
        <v>42</v>
      </c>
      <c r="E4" s="28" t="s">
        <v>42</v>
      </c>
      <c r="F4" s="28" t="s">
        <v>42</v>
      </c>
      <c r="G4" s="29"/>
      <c r="H4" s="30"/>
      <c r="I4" s="28" t="s">
        <v>42</v>
      </c>
      <c r="J4" s="31" t="s">
        <v>41</v>
      </c>
    </row>
    <row r="5" spans="1:26" s="8" customFormat="1" ht="24.75" customHeight="1" x14ac:dyDescent="0.25">
      <c r="C5" s="9" t="s">
        <v>11</v>
      </c>
      <c r="D5" s="66" t="s">
        <v>44</v>
      </c>
      <c r="E5" s="27" t="s">
        <v>12</v>
      </c>
      <c r="F5" s="27" t="s">
        <v>16</v>
      </c>
      <c r="G5" s="27" t="s">
        <v>17</v>
      </c>
      <c r="H5" s="27" t="s">
        <v>13</v>
      </c>
      <c r="I5" s="27" t="s">
        <v>14</v>
      </c>
      <c r="J5" s="27" t="s">
        <v>15</v>
      </c>
      <c r="K5" s="10" t="s">
        <v>5</v>
      </c>
      <c r="L5" s="10" t="s">
        <v>6</v>
      </c>
      <c r="M5" s="10" t="s">
        <v>7</v>
      </c>
      <c r="N5" s="10" t="s">
        <v>8</v>
      </c>
      <c r="O5" s="10" t="s">
        <v>9</v>
      </c>
      <c r="P5" s="10" t="s">
        <v>10</v>
      </c>
      <c r="Q5" s="11" t="s">
        <v>0</v>
      </c>
      <c r="R5" s="11" t="s">
        <v>1</v>
      </c>
      <c r="S5" s="11" t="s">
        <v>2</v>
      </c>
      <c r="T5" s="11" t="s">
        <v>3</v>
      </c>
      <c r="U5" s="11" t="s">
        <v>4</v>
      </c>
      <c r="V5" s="11" t="s">
        <v>5</v>
      </c>
      <c r="W5" s="11" t="s">
        <v>6</v>
      </c>
      <c r="X5" s="11" t="s">
        <v>7</v>
      </c>
      <c r="Y5" s="11" t="s">
        <v>8</v>
      </c>
      <c r="Z5" s="12"/>
    </row>
    <row r="6" spans="1:26" s="6" customFormat="1" ht="21.75" customHeight="1" x14ac:dyDescent="0.25">
      <c r="B6" s="7">
        <v>1</v>
      </c>
      <c r="C6" s="59"/>
      <c r="D6" s="67"/>
      <c r="E6" s="60"/>
      <c r="F6" s="60"/>
      <c r="G6" s="61"/>
      <c r="H6" s="62"/>
      <c r="I6" s="63"/>
      <c r="J6" s="21" t="str" cm="1">
        <f t="array" ref="J6">IF(cont&gt;10,0,IF(H6="","",IF(I6="",G6*VLOOKUP(H6,Vendedores!$C$6:$D$35,2,0),Vendas!G6*Vendas!I6)))</f>
        <v/>
      </c>
      <c r="K6" s="10" t="s">
        <v>5</v>
      </c>
      <c r="L6" s="10" t="s">
        <v>6</v>
      </c>
      <c r="M6" s="10" t="s">
        <v>7</v>
      </c>
      <c r="N6" s="10" t="s">
        <v>8</v>
      </c>
      <c r="O6" s="10" t="s">
        <v>9</v>
      </c>
      <c r="P6" s="10" t="s">
        <v>10</v>
      </c>
      <c r="Q6" s="13" cm="1">
        <f t="array" ref="Q6">IF(E6="",0,IF(SUM(IF(#REF!=E6, 1, 0)) &gt; 0, 1, 0))</f>
        <v>0</v>
      </c>
      <c r="R6" s="13" cm="1">
        <f t="array" ref="R6">IF(G6="",0,IF(SUM(IF(#REF!=G6, 1, 0)) &gt; 0, 1, 0))</f>
        <v>0</v>
      </c>
      <c r="S6" s="13" cm="1">
        <f t="array" ref="S6">IF(H6="",0,IF(SUM(IF(#REF!=H6, 1, 0)) &gt; 0, 1, 0))</f>
        <v>0</v>
      </c>
      <c r="T6" s="13" cm="1">
        <f t="array" ref="T6">IF(I6="",0,IF(SUM(IF(#REF!=I6, 1, 0)) &gt; 0, 1, 0))</f>
        <v>0</v>
      </c>
      <c r="U6" s="13" cm="1">
        <f t="array" ref="U6">IF(J6="",0,IF(SUM(IF(#REF!=J6, 1, 0)) &gt; 0, 1, 0))</f>
        <v>0</v>
      </c>
      <c r="V6" s="13" t="e" cm="1">
        <f t="array" ref="V6">IF(K6="",0,IF(SUM(IF(#REF!=K6, 1, 0)) &gt; 0, 1, 0))</f>
        <v>#REF!</v>
      </c>
      <c r="W6" s="13" t="e" cm="1">
        <f t="array" ref="W6">IF(L6="",0,IF(SUM(IF(#REF!=L6, 1, 0)) &gt; 0, 1, 0))</f>
        <v>#REF!</v>
      </c>
      <c r="X6" s="13" t="e" cm="1">
        <f t="array" ref="X6">IF(M6="",0,IF(SUM(IF(#REF!=M6, 1, 0)) &gt; 0, 1, 0))</f>
        <v>#REF!</v>
      </c>
      <c r="Y6" s="13" t="e" cm="1">
        <f t="array" ref="Y6">IF(N6="",0,IF(SUM(IF(#REF!=N6, 1, 0)) &gt; 0, 1, 0))</f>
        <v>#REF!</v>
      </c>
      <c r="Z6" s="4"/>
    </row>
    <row r="7" spans="1:26" s="6" customFormat="1" ht="21.75" customHeight="1" x14ac:dyDescent="0.25">
      <c r="B7" s="7">
        <v>2</v>
      </c>
      <c r="C7" s="59"/>
      <c r="D7" s="67"/>
      <c r="E7" s="60"/>
      <c r="F7" s="60"/>
      <c r="G7" s="61"/>
      <c r="H7" s="62"/>
      <c r="I7" s="63"/>
      <c r="J7" s="21" t="str" cm="1">
        <f t="array" ref="J7">IF(cont&gt;10,0,IF(H7="","",IF(I7="",G7*VLOOKUP(H7,Vendedores!$C$6:$D$35,2,0),Vendas!G7*Vendas!I7)))</f>
        <v/>
      </c>
      <c r="K7" s="10" t="s">
        <v>5</v>
      </c>
      <c r="L7" s="10" t="s">
        <v>6</v>
      </c>
      <c r="M7" s="10" t="s">
        <v>7</v>
      </c>
      <c r="N7" s="10" t="s">
        <v>8</v>
      </c>
      <c r="O7" s="10" t="s">
        <v>9</v>
      </c>
      <c r="P7" s="10" t="s">
        <v>10</v>
      </c>
      <c r="Q7" s="13" cm="1">
        <f t="array" ref="Q7">IF(E7="",0,IF(SUM(IF(#REF!=E7, 1, 0)) &gt; 0, 1, 0))</f>
        <v>0</v>
      </c>
      <c r="R7" s="13" cm="1">
        <f t="array" ref="R7">IF(G7="",0,IF(SUM(IF(#REF!=G7, 1, 0)) &gt; 0, 1, 0))</f>
        <v>0</v>
      </c>
      <c r="S7" s="13" cm="1">
        <f t="array" ref="S7">IF(H7="",0,IF(SUM(IF(#REF!=H7, 1, 0)) &gt; 0, 1, 0))</f>
        <v>0</v>
      </c>
      <c r="T7" s="13" cm="1">
        <f t="array" ref="T7">IF(I7="",0,IF(SUM(IF(#REF!=I7, 1, 0)) &gt; 0, 1, 0))</f>
        <v>0</v>
      </c>
      <c r="U7" s="13" cm="1">
        <f t="array" ref="U7">IF(J7="",0,IF(SUM(IF(#REF!=J7, 1, 0)) &gt; 0, 1, 0))</f>
        <v>0</v>
      </c>
      <c r="V7" s="13" t="e" cm="1">
        <f t="array" ref="V7">IF(K7="",0,IF(SUM(IF(#REF!=K7, 1, 0)) &gt; 0, 1, 0))</f>
        <v>#REF!</v>
      </c>
      <c r="W7" s="13" t="e" cm="1">
        <f t="array" ref="W7">IF(L7="",0,IF(SUM(IF(#REF!=L7, 1, 0)) &gt; 0, 1, 0))</f>
        <v>#REF!</v>
      </c>
      <c r="X7" s="13" t="e" cm="1">
        <f t="array" ref="X7">IF(M7="",0,IF(SUM(IF(#REF!=M7, 1, 0)) &gt; 0, 1, 0))</f>
        <v>#REF!</v>
      </c>
      <c r="Y7" s="13" t="e" cm="1">
        <f t="array" ref="Y7">IF(N7="",0,IF(SUM(IF(#REF!=N7, 1, 0)) &gt; 0, 1, 0))</f>
        <v>#REF!</v>
      </c>
      <c r="Z7" s="4"/>
    </row>
    <row r="8" spans="1:26" s="6" customFormat="1" ht="21.75" customHeight="1" x14ac:dyDescent="0.25">
      <c r="B8" s="7">
        <v>3</v>
      </c>
      <c r="C8" s="59"/>
      <c r="D8" s="67"/>
      <c r="E8" s="60"/>
      <c r="F8" s="60"/>
      <c r="G8" s="61"/>
      <c r="H8" s="62"/>
      <c r="I8" s="63"/>
      <c r="J8" s="21" t="str" cm="1">
        <f t="array" ref="J8">IF(cont&gt;10,0,IF(H8="","",IF(I8="",G8*VLOOKUP(H8,Vendedores!$C$6:$D$35,2,0),Vendas!G8*Vendas!I8)))</f>
        <v/>
      </c>
      <c r="K8" s="10" t="s">
        <v>5</v>
      </c>
      <c r="L8" s="10" t="s">
        <v>6</v>
      </c>
      <c r="M8" s="10" t="s">
        <v>7</v>
      </c>
      <c r="N8" s="10" t="s">
        <v>8</v>
      </c>
      <c r="O8" s="10" t="s">
        <v>9</v>
      </c>
      <c r="P8" s="10" t="s">
        <v>10</v>
      </c>
      <c r="Q8" s="13" cm="1">
        <f t="array" ref="Q8">IF(E8="",0,IF(SUM(IF(#REF!=E8, 1, 0)) &gt; 0, 1, 0))</f>
        <v>0</v>
      </c>
      <c r="R8" s="13" cm="1">
        <f t="array" ref="R8">IF(G8="",0,IF(SUM(IF(#REF!=G8, 1, 0)) &gt; 0, 1, 0))</f>
        <v>0</v>
      </c>
      <c r="S8" s="13" cm="1">
        <f t="array" ref="S8">IF(H8="",0,IF(SUM(IF(#REF!=H8, 1, 0)) &gt; 0, 1, 0))</f>
        <v>0</v>
      </c>
      <c r="T8" s="13" cm="1">
        <f t="array" ref="T8">IF(I8="",0,IF(SUM(IF(#REF!=I8, 1, 0)) &gt; 0, 1, 0))</f>
        <v>0</v>
      </c>
      <c r="U8" s="13" cm="1">
        <f t="array" ref="U8">IF(J8="",0,IF(SUM(IF(#REF!=J8, 1, 0)) &gt; 0, 1, 0))</f>
        <v>0</v>
      </c>
      <c r="V8" s="13" t="e" cm="1">
        <f t="array" ref="V8">IF(K8="",0,IF(SUM(IF(#REF!=K8, 1, 0)) &gt; 0, 1, 0))</f>
        <v>#REF!</v>
      </c>
      <c r="W8" s="13" t="e" cm="1">
        <f t="array" ref="W8">IF(L8="",0,IF(SUM(IF(#REF!=L8, 1, 0)) &gt; 0, 1, 0))</f>
        <v>#REF!</v>
      </c>
      <c r="X8" s="13" t="e" cm="1">
        <f t="array" ref="X8">IF(M8="",0,IF(SUM(IF(#REF!=M8, 1, 0)) &gt; 0, 1, 0))</f>
        <v>#REF!</v>
      </c>
      <c r="Y8" s="13" t="e" cm="1">
        <f t="array" ref="Y8">IF(N8="",0,IF(SUM(IF(#REF!=N8, 1, 0)) &gt; 0, 1, 0))</f>
        <v>#REF!</v>
      </c>
      <c r="Z8" s="4"/>
    </row>
    <row r="9" spans="1:26" s="6" customFormat="1" ht="21.75" customHeight="1" x14ac:dyDescent="0.25">
      <c r="B9" s="7">
        <v>4</v>
      </c>
      <c r="C9" s="59"/>
      <c r="D9" s="67"/>
      <c r="E9" s="60"/>
      <c r="F9" s="60"/>
      <c r="G9" s="61"/>
      <c r="H9" s="62"/>
      <c r="I9" s="63"/>
      <c r="J9" s="21" t="str" cm="1">
        <f t="array" ref="J9">IF(cont&gt;10,0,IF(H9="","",IF(I9="",G9*VLOOKUP(H9,Vendedores!$C$6:$D$35,2,0),Vendas!G9*Vendas!I9)))</f>
        <v/>
      </c>
      <c r="K9" s="10" t="s">
        <v>5</v>
      </c>
      <c r="L9" s="10" t="s">
        <v>6</v>
      </c>
      <c r="M9" s="10" t="s">
        <v>7</v>
      </c>
      <c r="N9" s="10" t="s">
        <v>8</v>
      </c>
      <c r="O9" s="10" t="s">
        <v>9</v>
      </c>
      <c r="P9" s="10" t="s">
        <v>10</v>
      </c>
      <c r="Q9" s="13" cm="1">
        <f t="array" ref="Q9">IF(E9="",0,IF(SUM(IF(#REF!=E9, 1, 0)) &gt; 0, 1, 0))</f>
        <v>0</v>
      </c>
      <c r="R9" s="13" cm="1">
        <f t="array" ref="R9">IF(G9="",0,IF(SUM(IF(#REF!=G9, 1, 0)) &gt; 0, 1, 0))</f>
        <v>0</v>
      </c>
      <c r="S9" s="13" cm="1">
        <f t="array" ref="S9">IF(H9="",0,IF(SUM(IF(#REF!=H9, 1, 0)) &gt; 0, 1, 0))</f>
        <v>0</v>
      </c>
      <c r="T9" s="13" cm="1">
        <f t="array" ref="T9">IF(I9="",0,IF(SUM(IF(#REF!=I9, 1, 0)) &gt; 0, 1, 0))</f>
        <v>0</v>
      </c>
      <c r="U9" s="13" cm="1">
        <f t="array" ref="U9">IF(J9="",0,IF(SUM(IF(#REF!=J9, 1, 0)) &gt; 0, 1, 0))</f>
        <v>0</v>
      </c>
      <c r="V9" s="13" t="e" cm="1">
        <f t="array" ref="V9">IF(K9="",0,IF(SUM(IF(#REF!=K9, 1, 0)) &gt; 0, 1, 0))</f>
        <v>#REF!</v>
      </c>
      <c r="W9" s="13" t="e" cm="1">
        <f t="array" ref="W9">IF(L9="",0,IF(SUM(IF(#REF!=L9, 1, 0)) &gt; 0, 1, 0))</f>
        <v>#REF!</v>
      </c>
      <c r="X9" s="13" t="e" cm="1">
        <f t="array" ref="X9">IF(M9="",0,IF(SUM(IF(#REF!=M9, 1, 0)) &gt; 0, 1, 0))</f>
        <v>#REF!</v>
      </c>
      <c r="Y9" s="13" t="e" cm="1">
        <f t="array" ref="Y9">IF(N9="",0,IF(SUM(IF(#REF!=N9, 1, 0)) &gt; 0, 1, 0))</f>
        <v>#REF!</v>
      </c>
      <c r="Z9" s="4"/>
    </row>
    <row r="10" spans="1:26" s="6" customFormat="1" ht="21.75" customHeight="1" x14ac:dyDescent="0.25">
      <c r="B10" s="7">
        <v>5</v>
      </c>
      <c r="C10" s="59"/>
      <c r="D10" s="67"/>
      <c r="E10" s="60"/>
      <c r="F10" s="60"/>
      <c r="G10" s="61"/>
      <c r="H10" s="62"/>
      <c r="I10" s="63"/>
      <c r="J10" s="21" t="str" cm="1">
        <f t="array" ref="J10">IF(cont&gt;10,0,IF(H10="","",IF(I10="",G10*VLOOKUP(H10,Vendedores!$C$6:$D$35,2,0),Vendas!G10*Vendas!I10)))</f>
        <v/>
      </c>
      <c r="K10" s="10" t="s">
        <v>5</v>
      </c>
      <c r="L10" s="10" t="s">
        <v>6</v>
      </c>
      <c r="M10" s="10" t="s">
        <v>7</v>
      </c>
      <c r="N10" s="10" t="s">
        <v>8</v>
      </c>
      <c r="O10" s="10" t="s">
        <v>9</v>
      </c>
      <c r="P10" s="10" t="s">
        <v>10</v>
      </c>
      <c r="Q10" s="13" cm="1">
        <f t="array" ref="Q10">IF(E10="",0,IF(SUM(IF(#REF!=E10, 1, 0)) &gt; 0, 1, 0))</f>
        <v>0</v>
      </c>
      <c r="R10" s="13" cm="1">
        <f t="array" ref="R10">IF(G10="",0,IF(SUM(IF(#REF!=G10, 1, 0)) &gt; 0, 1, 0))</f>
        <v>0</v>
      </c>
      <c r="S10" s="13" cm="1">
        <f t="array" ref="S10">IF(H10="",0,IF(SUM(IF(#REF!=H10, 1, 0)) &gt; 0, 1, 0))</f>
        <v>0</v>
      </c>
      <c r="T10" s="13" cm="1">
        <f t="array" ref="T10">IF(I10="",0,IF(SUM(IF(#REF!=I10, 1, 0)) &gt; 0, 1, 0))</f>
        <v>0</v>
      </c>
      <c r="U10" s="13" cm="1">
        <f t="array" ref="U10">IF(J10="",0,IF(SUM(IF(#REF!=J10, 1, 0)) &gt; 0, 1, 0))</f>
        <v>0</v>
      </c>
      <c r="V10" s="13" t="e" cm="1">
        <f t="array" ref="V10">IF(K10="",0,IF(SUM(IF(#REF!=K10, 1, 0)) &gt; 0, 1, 0))</f>
        <v>#REF!</v>
      </c>
      <c r="W10" s="13" t="e" cm="1">
        <f t="array" ref="W10">IF(L10="",0,IF(SUM(IF(#REF!=L10, 1, 0)) &gt; 0, 1, 0))</f>
        <v>#REF!</v>
      </c>
      <c r="X10" s="13" t="e" cm="1">
        <f t="array" ref="X10">IF(M10="",0,IF(SUM(IF(#REF!=M10, 1, 0)) &gt; 0, 1, 0))</f>
        <v>#REF!</v>
      </c>
      <c r="Y10" s="13" t="e" cm="1">
        <f t="array" ref="Y10">IF(N10="",0,IF(SUM(IF(#REF!=N10, 1, 0)) &gt; 0, 1, 0))</f>
        <v>#REF!</v>
      </c>
      <c r="Z10" s="4"/>
    </row>
    <row r="11" spans="1:26" s="6" customFormat="1" ht="21.75" customHeight="1" x14ac:dyDescent="0.25">
      <c r="B11" s="7">
        <v>6</v>
      </c>
      <c r="C11" s="59"/>
      <c r="D11" s="67"/>
      <c r="E11" s="60"/>
      <c r="F11" s="60"/>
      <c r="G11" s="61"/>
      <c r="H11" s="62"/>
      <c r="I11" s="63"/>
      <c r="J11" s="21" t="str" cm="1">
        <f t="array" ref="J11">IF(cont&gt;10,0,IF(H11="","",IF(I11="",G11*VLOOKUP(H11,Vendedores!$C$6:$D$35,2,0),Vendas!G11*Vendas!I11)))</f>
        <v/>
      </c>
      <c r="K11" s="10" t="s">
        <v>5</v>
      </c>
      <c r="L11" s="10" t="s">
        <v>6</v>
      </c>
      <c r="M11" s="10" t="s">
        <v>7</v>
      </c>
      <c r="N11" s="10" t="s">
        <v>8</v>
      </c>
      <c r="O11" s="10" t="s">
        <v>9</v>
      </c>
      <c r="P11" s="10" t="s">
        <v>10</v>
      </c>
      <c r="Q11" s="13" cm="1">
        <f t="array" ref="Q11">IF(E11="",0,IF(SUM(IF(#REF!=E11, 1, 0)) &gt; 0, 1, 0))</f>
        <v>0</v>
      </c>
      <c r="R11" s="13" cm="1">
        <f t="array" ref="R11">IF(G11="",0,IF(SUM(IF(#REF!=G11, 1, 0)) &gt; 0, 1, 0))</f>
        <v>0</v>
      </c>
      <c r="S11" s="13" cm="1">
        <f t="array" ref="S11">IF(H11="",0,IF(SUM(IF(#REF!=H11, 1, 0)) &gt; 0, 1, 0))</f>
        <v>0</v>
      </c>
      <c r="T11" s="13" cm="1">
        <f t="array" ref="T11">IF(I11="",0,IF(SUM(IF(#REF!=I11, 1, 0)) &gt; 0, 1, 0))</f>
        <v>0</v>
      </c>
      <c r="U11" s="13" cm="1">
        <f t="array" ref="U11">IF(J11="",0,IF(SUM(IF(#REF!=J11, 1, 0)) &gt; 0, 1, 0))</f>
        <v>0</v>
      </c>
      <c r="V11" s="13" t="e" cm="1">
        <f t="array" ref="V11">IF(K11="",0,IF(SUM(IF(#REF!=K11, 1, 0)) &gt; 0, 1, 0))</f>
        <v>#REF!</v>
      </c>
      <c r="W11" s="13" t="e" cm="1">
        <f t="array" ref="W11">IF(L11="",0,IF(SUM(IF(#REF!=L11, 1, 0)) &gt; 0, 1, 0))</f>
        <v>#REF!</v>
      </c>
      <c r="X11" s="13" t="e" cm="1">
        <f t="array" ref="X11">IF(M11="",0,IF(SUM(IF(#REF!=M11, 1, 0)) &gt; 0, 1, 0))</f>
        <v>#REF!</v>
      </c>
      <c r="Y11" s="13" t="e" cm="1">
        <f t="array" ref="Y11">IF(N11="",0,IF(SUM(IF(#REF!=N11, 1, 0)) &gt; 0, 1, 0))</f>
        <v>#REF!</v>
      </c>
      <c r="Z11" s="4"/>
    </row>
    <row r="12" spans="1:26" s="6" customFormat="1" ht="21.75" customHeight="1" x14ac:dyDescent="0.25">
      <c r="B12" s="7">
        <v>7</v>
      </c>
      <c r="C12" s="59"/>
      <c r="D12" s="67"/>
      <c r="E12" s="60"/>
      <c r="F12" s="60"/>
      <c r="G12" s="61"/>
      <c r="H12" s="62"/>
      <c r="I12" s="63"/>
      <c r="J12" s="21" t="str" cm="1">
        <f t="array" ref="J12">IF(cont&gt;10,0,IF(H12="","",IF(I12="",G12*VLOOKUP(H12,Vendedores!$C$6:$D$35,2,0),Vendas!G12*Vendas!I12)))</f>
        <v/>
      </c>
      <c r="K12" s="10" t="s">
        <v>5</v>
      </c>
      <c r="L12" s="10" t="s">
        <v>6</v>
      </c>
      <c r="M12" s="10" t="s">
        <v>7</v>
      </c>
      <c r="N12" s="10" t="s">
        <v>8</v>
      </c>
      <c r="O12" s="10" t="s">
        <v>9</v>
      </c>
      <c r="P12" s="10" t="s">
        <v>10</v>
      </c>
      <c r="Q12" s="13" cm="1">
        <f t="array" ref="Q12">IF(E12="",0,IF(SUM(IF(#REF!=E12, 1, 0)) &gt; 0, 1, 0))</f>
        <v>0</v>
      </c>
      <c r="R12" s="13" cm="1">
        <f t="array" ref="R12">IF(G12="",0,IF(SUM(IF(#REF!=G12, 1, 0)) &gt; 0, 1, 0))</f>
        <v>0</v>
      </c>
      <c r="S12" s="13" cm="1">
        <f t="array" ref="S12">IF(H12="",0,IF(SUM(IF(#REF!=H12, 1, 0)) &gt; 0, 1, 0))</f>
        <v>0</v>
      </c>
      <c r="T12" s="13" cm="1">
        <f t="array" ref="T12">IF(I12="",0,IF(SUM(IF(#REF!=I12, 1, 0)) &gt; 0, 1, 0))</f>
        <v>0</v>
      </c>
      <c r="U12" s="13" cm="1">
        <f t="array" ref="U12">IF(J12="",0,IF(SUM(IF(#REF!=J12, 1, 0)) &gt; 0, 1, 0))</f>
        <v>0</v>
      </c>
      <c r="V12" s="13" t="e" cm="1">
        <f t="array" ref="V12">IF(K12="",0,IF(SUM(IF(#REF!=K12, 1, 0)) &gt; 0, 1, 0))</f>
        <v>#REF!</v>
      </c>
      <c r="W12" s="13" t="e" cm="1">
        <f t="array" ref="W12">IF(L12="",0,IF(SUM(IF(#REF!=L12, 1, 0)) &gt; 0, 1, 0))</f>
        <v>#REF!</v>
      </c>
      <c r="X12" s="13" t="e" cm="1">
        <f t="array" ref="X12">IF(M12="",0,IF(SUM(IF(#REF!=M12, 1, 0)) &gt; 0, 1, 0))</f>
        <v>#REF!</v>
      </c>
      <c r="Y12" s="13" t="e" cm="1">
        <f t="array" ref="Y12">IF(N12="",0,IF(SUM(IF(#REF!=N12, 1, 0)) &gt; 0, 1, 0))</f>
        <v>#REF!</v>
      </c>
      <c r="Z12" s="4"/>
    </row>
    <row r="13" spans="1:26" s="6" customFormat="1" ht="21.75" customHeight="1" x14ac:dyDescent="0.25">
      <c r="B13" s="7">
        <v>8</v>
      </c>
      <c r="C13" s="59"/>
      <c r="D13" s="67"/>
      <c r="E13" s="60"/>
      <c r="F13" s="60"/>
      <c r="G13" s="61"/>
      <c r="H13" s="62"/>
      <c r="I13" s="63"/>
      <c r="J13" s="21" t="str" cm="1">
        <f t="array" ref="J13">IF(cont&gt;10,0,IF(H13="","",IF(I13="",G13*VLOOKUP(H13,Vendedores!$C$6:$D$35,2,0),Vendas!G13*Vendas!I13)))</f>
        <v/>
      </c>
      <c r="K13" s="10" t="s">
        <v>5</v>
      </c>
      <c r="L13" s="10" t="s">
        <v>6</v>
      </c>
      <c r="M13" s="10" t="s">
        <v>7</v>
      </c>
      <c r="N13" s="10" t="s">
        <v>8</v>
      </c>
      <c r="O13" s="10" t="s">
        <v>9</v>
      </c>
      <c r="P13" s="10" t="s">
        <v>10</v>
      </c>
      <c r="Q13" s="13" cm="1">
        <f t="array" ref="Q13">IF(E13="",0,IF(SUM(IF(#REF!=E13, 1, 0)) &gt; 0, 1, 0))</f>
        <v>0</v>
      </c>
      <c r="R13" s="13" cm="1">
        <f t="array" ref="R13">IF(G13="",0,IF(SUM(IF(#REF!=G13, 1, 0)) &gt; 0, 1, 0))</f>
        <v>0</v>
      </c>
      <c r="S13" s="13" cm="1">
        <f t="array" ref="S13">IF(H13="",0,IF(SUM(IF(#REF!=H13, 1, 0)) &gt; 0, 1, 0))</f>
        <v>0</v>
      </c>
      <c r="T13" s="13" cm="1">
        <f t="array" ref="T13">IF(I13="",0,IF(SUM(IF(#REF!=I13, 1, 0)) &gt; 0, 1, 0))</f>
        <v>0</v>
      </c>
      <c r="U13" s="13" cm="1">
        <f t="array" ref="U13">IF(J13="",0,IF(SUM(IF(#REF!=J13, 1, 0)) &gt; 0, 1, 0))</f>
        <v>0</v>
      </c>
      <c r="V13" s="13" t="e" cm="1">
        <f t="array" ref="V13">IF(K13="",0,IF(SUM(IF(#REF!=K13, 1, 0)) &gt; 0, 1, 0))</f>
        <v>#REF!</v>
      </c>
      <c r="W13" s="13" t="e" cm="1">
        <f t="array" ref="W13">IF(L13="",0,IF(SUM(IF(#REF!=L13, 1, 0)) &gt; 0, 1, 0))</f>
        <v>#REF!</v>
      </c>
      <c r="X13" s="13" t="e" cm="1">
        <f t="array" ref="X13">IF(M13="",0,IF(SUM(IF(#REF!=M13, 1, 0)) &gt; 0, 1, 0))</f>
        <v>#REF!</v>
      </c>
      <c r="Y13" s="13" t="e" cm="1">
        <f t="array" ref="Y13">IF(N13="",0,IF(SUM(IF(#REF!=N13, 1, 0)) &gt; 0, 1, 0))</f>
        <v>#REF!</v>
      </c>
      <c r="Z13" s="4"/>
    </row>
    <row r="14" spans="1:26" s="6" customFormat="1" ht="21.75" customHeight="1" x14ac:dyDescent="0.25">
      <c r="B14" s="7">
        <v>9</v>
      </c>
      <c r="C14" s="59"/>
      <c r="D14" s="67"/>
      <c r="E14" s="60"/>
      <c r="F14" s="60"/>
      <c r="G14" s="61"/>
      <c r="H14" s="62"/>
      <c r="I14" s="63"/>
      <c r="J14" s="21" t="str" cm="1">
        <f t="array" ref="J14">IF(cont&gt;10,0,IF(H14="","",IF(I14="",G14*VLOOKUP(H14,Vendedores!$C$6:$D$35,2,0),Vendas!G14*Vendas!I14)))</f>
        <v/>
      </c>
      <c r="K14" s="10" t="s">
        <v>5</v>
      </c>
      <c r="L14" s="10" t="s">
        <v>6</v>
      </c>
      <c r="M14" s="10" t="s">
        <v>7</v>
      </c>
      <c r="N14" s="10" t="s">
        <v>8</v>
      </c>
      <c r="O14" s="10" t="s">
        <v>9</v>
      </c>
      <c r="P14" s="10" t="s">
        <v>10</v>
      </c>
      <c r="Q14" s="13" cm="1">
        <f t="array" ref="Q14">IF(E14="",0,IF(SUM(IF(#REF!=E14, 1, 0)) &gt; 0, 1, 0))</f>
        <v>0</v>
      </c>
      <c r="R14" s="13" cm="1">
        <f t="array" ref="R14">IF(G14="",0,IF(SUM(IF(#REF!=G14, 1, 0)) &gt; 0, 1, 0))</f>
        <v>0</v>
      </c>
      <c r="S14" s="13" cm="1">
        <f t="array" ref="S14">IF(H14="",0,IF(SUM(IF(#REF!=H14, 1, 0)) &gt; 0, 1, 0))</f>
        <v>0</v>
      </c>
      <c r="T14" s="13" cm="1">
        <f t="array" ref="T14">IF(I14="",0,IF(SUM(IF(#REF!=I14, 1, 0)) &gt; 0, 1, 0))</f>
        <v>0</v>
      </c>
      <c r="U14" s="13" cm="1">
        <f t="array" ref="U14">IF(J14="",0,IF(SUM(IF(#REF!=J14, 1, 0)) &gt; 0, 1, 0))</f>
        <v>0</v>
      </c>
      <c r="V14" s="13" t="e" cm="1">
        <f t="array" ref="V14">IF(K14="",0,IF(SUM(IF(#REF!=K14, 1, 0)) &gt; 0, 1, 0))</f>
        <v>#REF!</v>
      </c>
      <c r="W14" s="13" t="e" cm="1">
        <f t="array" ref="W14">IF(L14="",0,IF(SUM(IF(#REF!=L14, 1, 0)) &gt; 0, 1, 0))</f>
        <v>#REF!</v>
      </c>
      <c r="X14" s="13" t="e" cm="1">
        <f t="array" ref="X14">IF(M14="",0,IF(SUM(IF(#REF!=M14, 1, 0)) &gt; 0, 1, 0))</f>
        <v>#REF!</v>
      </c>
      <c r="Y14" s="13" t="e" cm="1">
        <f t="array" ref="Y14">IF(N14="",0,IF(SUM(IF(#REF!=N14, 1, 0)) &gt; 0, 1, 0))</f>
        <v>#REF!</v>
      </c>
      <c r="Z14" s="4"/>
    </row>
    <row r="15" spans="1:26" s="6" customFormat="1" ht="21.75" customHeight="1" x14ac:dyDescent="0.25">
      <c r="B15" s="7">
        <v>10</v>
      </c>
      <c r="C15" s="59"/>
      <c r="D15" s="67"/>
      <c r="E15" s="60"/>
      <c r="F15" s="60"/>
      <c r="G15" s="61"/>
      <c r="H15" s="62"/>
      <c r="I15" s="63"/>
      <c r="J15" s="21" t="str" cm="1">
        <f t="array" ref="J15">IF(cont&gt;10,0,IF(H15="","",IF(I15="",G15*VLOOKUP(H15,Vendedores!$C$6:$D$35,2,0),Vendas!G15*Vendas!I15)))</f>
        <v/>
      </c>
      <c r="K15" s="10" t="s">
        <v>5</v>
      </c>
      <c r="L15" s="10" t="s">
        <v>6</v>
      </c>
      <c r="M15" s="10" t="s">
        <v>7</v>
      </c>
      <c r="N15" s="10" t="s">
        <v>8</v>
      </c>
      <c r="O15" s="10" t="s">
        <v>9</v>
      </c>
      <c r="P15" s="10" t="s">
        <v>10</v>
      </c>
      <c r="Q15" s="13" cm="1">
        <f t="array" ref="Q15">IF(E15="",0,IF(SUM(IF(#REF!=E15, 1, 0)) &gt; 0, 1, 0))</f>
        <v>0</v>
      </c>
      <c r="R15" s="13" cm="1">
        <f t="array" ref="R15">IF(G15="",0,IF(SUM(IF(#REF!=G15, 1, 0)) &gt; 0, 1, 0))</f>
        <v>0</v>
      </c>
      <c r="S15" s="13" cm="1">
        <f t="array" ref="S15">IF(H15="",0,IF(SUM(IF(#REF!=H15, 1, 0)) &gt; 0, 1, 0))</f>
        <v>0</v>
      </c>
      <c r="T15" s="13" cm="1">
        <f t="array" ref="T15">IF(I15="",0,IF(SUM(IF(#REF!=I15, 1, 0)) &gt; 0, 1, 0))</f>
        <v>0</v>
      </c>
      <c r="U15" s="13" cm="1">
        <f t="array" ref="U15">IF(J15="",0,IF(SUM(IF(#REF!=J15, 1, 0)) &gt; 0, 1, 0))</f>
        <v>0</v>
      </c>
      <c r="V15" s="13" t="e" cm="1">
        <f t="array" ref="V15">IF(K15="",0,IF(SUM(IF(#REF!=K15, 1, 0)) &gt; 0, 1, 0))</f>
        <v>#REF!</v>
      </c>
      <c r="W15" s="13" t="e" cm="1">
        <f t="array" ref="W15">IF(L15="",0,IF(SUM(IF(#REF!=L15, 1, 0)) &gt; 0, 1, 0))</f>
        <v>#REF!</v>
      </c>
      <c r="X15" s="13" t="e" cm="1">
        <f t="array" ref="X15">IF(M15="",0,IF(SUM(IF(#REF!=M15, 1, 0)) &gt; 0, 1, 0))</f>
        <v>#REF!</v>
      </c>
      <c r="Y15" s="13" t="e" cm="1">
        <f t="array" ref="Y15">IF(N15="",0,IF(SUM(IF(#REF!=N15, 1, 0)) &gt; 0, 1, 0))</f>
        <v>#REF!</v>
      </c>
      <c r="Z15" s="4"/>
    </row>
    <row r="16" spans="1:26" s="6" customFormat="1" ht="21.75" customHeight="1" x14ac:dyDescent="0.25">
      <c r="B16" s="10"/>
      <c r="C16" s="10"/>
      <c r="D16" s="68"/>
      <c r="E16" s="10"/>
      <c r="F16" s="10"/>
      <c r="G16" s="10"/>
      <c r="H16" s="10"/>
      <c r="I16" s="10"/>
      <c r="J16" s="10"/>
      <c r="K16" s="10"/>
      <c r="L16" s="10" t="s">
        <v>6</v>
      </c>
      <c r="M16" s="10" t="s">
        <v>7</v>
      </c>
      <c r="N16" s="10" t="s">
        <v>8</v>
      </c>
      <c r="O16" s="10" t="s">
        <v>9</v>
      </c>
      <c r="P16" s="10" t="s">
        <v>10</v>
      </c>
      <c r="Q16" s="13" cm="1">
        <f t="array" ref="Q16">IF(E16="",0,IF(SUM(IF(#REF!=E16, 1, 0)) &gt; 0, 1, 0))</f>
        <v>0</v>
      </c>
      <c r="R16" s="13" cm="1">
        <f t="array" ref="R16">IF(G16="",0,IF(SUM(IF(#REF!=G16, 1, 0)) &gt; 0, 1, 0))</f>
        <v>0</v>
      </c>
      <c r="S16" s="13" cm="1">
        <f t="array" ref="S16">IF(H16="",0,IF(SUM(IF(#REF!=H16, 1, 0)) &gt; 0, 1, 0))</f>
        <v>0</v>
      </c>
      <c r="T16" s="13" cm="1">
        <f t="array" ref="T16">IF(I16="",0,IF(SUM(IF(#REF!=I16, 1, 0)) &gt; 0, 1, 0))</f>
        <v>0</v>
      </c>
      <c r="U16" s="13" cm="1">
        <f t="array" ref="U16">IF(J16="",0,IF(SUM(IF(#REF!=J16, 1, 0)) &gt; 0, 1, 0))</f>
        <v>0</v>
      </c>
      <c r="V16" s="13" cm="1">
        <f t="array" ref="V16">IF(K16="",0,IF(SUM(IF(#REF!=K16, 1, 0)) &gt; 0, 1, 0))</f>
        <v>0</v>
      </c>
      <c r="W16" s="13" t="e" cm="1">
        <f t="array" ref="W16">IF(L16="",0,IF(SUM(IF(#REF!=L16, 1, 0)) &gt; 0, 1, 0))</f>
        <v>#REF!</v>
      </c>
      <c r="X16" s="13" t="e" cm="1">
        <f t="array" ref="X16">IF(M16="",0,IF(SUM(IF(#REF!=M16, 1, 0)) &gt; 0, 1, 0))</f>
        <v>#REF!</v>
      </c>
      <c r="Y16" s="13" t="e" cm="1">
        <f t="array" ref="Y16">IF(N16="",0,IF(SUM(IF(#REF!=N16, 1, 0)) &gt; 0, 1, 0))</f>
        <v>#REF!</v>
      </c>
      <c r="Z16" s="4"/>
    </row>
    <row r="17" spans="2:26" s="6" customFormat="1" ht="21.75" customHeight="1" x14ac:dyDescent="0.25">
      <c r="B17" s="10"/>
      <c r="C17" s="10"/>
      <c r="D17" s="68"/>
      <c r="E17" s="10"/>
      <c r="F17" s="10"/>
      <c r="G17" s="10"/>
      <c r="H17" s="10"/>
      <c r="I17" s="10"/>
      <c r="J17" s="10"/>
      <c r="K17" s="10"/>
      <c r="L17" s="10" t="s">
        <v>6</v>
      </c>
      <c r="M17" s="10" t="s">
        <v>7</v>
      </c>
      <c r="N17" s="10" t="s">
        <v>8</v>
      </c>
      <c r="O17" s="10" t="s">
        <v>9</v>
      </c>
      <c r="P17" s="10" t="s">
        <v>10</v>
      </c>
      <c r="Q17" s="13" cm="1">
        <f t="array" ref="Q17">IF(E17="",0,IF(SUM(IF(#REF!=E17, 1, 0)) &gt; 0, 1, 0))</f>
        <v>0</v>
      </c>
      <c r="R17" s="13" cm="1">
        <f t="array" ref="R17">IF(G17="",0,IF(SUM(IF(#REF!=G17, 1, 0)) &gt; 0, 1, 0))</f>
        <v>0</v>
      </c>
      <c r="S17" s="13" cm="1">
        <f t="array" ref="S17">IF(H17="",0,IF(SUM(IF(#REF!=H17, 1, 0)) &gt; 0, 1, 0))</f>
        <v>0</v>
      </c>
      <c r="T17" s="13" cm="1">
        <f t="array" ref="T17">IF(I17="",0,IF(SUM(IF(#REF!=I17, 1, 0)) &gt; 0, 1, 0))</f>
        <v>0</v>
      </c>
      <c r="U17" s="13" cm="1">
        <f t="array" ref="U17">IF(J17="",0,IF(SUM(IF(#REF!=J17, 1, 0)) &gt; 0, 1, 0))</f>
        <v>0</v>
      </c>
      <c r="V17" s="13" cm="1">
        <f t="array" ref="V17">IF(K17="",0,IF(SUM(IF(#REF!=K17, 1, 0)) &gt; 0, 1, 0))</f>
        <v>0</v>
      </c>
      <c r="W17" s="13" t="e" cm="1">
        <f t="array" ref="W17">IF(L17="",0,IF(SUM(IF(#REF!=L17, 1, 0)) &gt; 0, 1, 0))</f>
        <v>#REF!</v>
      </c>
      <c r="X17" s="13" t="e" cm="1">
        <f t="array" ref="X17">IF(M17="",0,IF(SUM(IF(#REF!=M17, 1, 0)) &gt; 0, 1, 0))</f>
        <v>#REF!</v>
      </c>
      <c r="Y17" s="13" t="e" cm="1">
        <f t="array" ref="Y17">IF(N17="",0,IF(SUM(IF(#REF!=N17, 1, 0)) &gt; 0, 1, 0))</f>
        <v>#REF!</v>
      </c>
      <c r="Z17" s="4"/>
    </row>
    <row r="18" spans="2:26" s="6" customFormat="1" ht="21.75" customHeight="1" x14ac:dyDescent="0.25">
      <c r="B18" s="10"/>
      <c r="C18" s="10"/>
      <c r="D18" s="68"/>
      <c r="E18" s="10"/>
      <c r="F18" s="10"/>
      <c r="G18" s="10"/>
      <c r="H18" s="10"/>
      <c r="I18" s="10"/>
      <c r="J18" s="10"/>
      <c r="K18" s="10"/>
      <c r="L18" s="10" t="s">
        <v>6</v>
      </c>
      <c r="M18" s="10" t="s">
        <v>7</v>
      </c>
      <c r="N18" s="10" t="s">
        <v>8</v>
      </c>
      <c r="O18" s="10" t="s">
        <v>9</v>
      </c>
      <c r="P18" s="10" t="s">
        <v>10</v>
      </c>
      <c r="Q18" s="13" cm="1">
        <f t="array" ref="Q18">IF(E18="",0,IF(SUM(IF(#REF!=E18, 1, 0)) &gt; 0, 1, 0))</f>
        <v>0</v>
      </c>
      <c r="R18" s="13" cm="1">
        <f t="array" ref="R18">IF(G18="",0,IF(SUM(IF(#REF!=G18, 1, 0)) &gt; 0, 1, 0))</f>
        <v>0</v>
      </c>
      <c r="S18" s="13" cm="1">
        <f t="array" ref="S18">IF(H18="",0,IF(SUM(IF(#REF!=H18, 1, 0)) &gt; 0, 1, 0))</f>
        <v>0</v>
      </c>
      <c r="T18" s="13" cm="1">
        <f t="array" ref="T18">IF(I18="",0,IF(SUM(IF(#REF!=I18, 1, 0)) &gt; 0, 1, 0))</f>
        <v>0</v>
      </c>
      <c r="U18" s="13" cm="1">
        <f t="array" ref="U18">IF(J18="",0,IF(SUM(IF(#REF!=J18, 1, 0)) &gt; 0, 1, 0))</f>
        <v>0</v>
      </c>
      <c r="V18" s="13" cm="1">
        <f t="array" ref="V18">IF(K18="",0,IF(SUM(IF(#REF!=K18, 1, 0)) &gt; 0, 1, 0))</f>
        <v>0</v>
      </c>
      <c r="W18" s="13" t="e" cm="1">
        <f t="array" ref="W18">IF(L18="",0,IF(SUM(IF(#REF!=L18, 1, 0)) &gt; 0, 1, 0))</f>
        <v>#REF!</v>
      </c>
      <c r="X18" s="13" t="e" cm="1">
        <f t="array" ref="X18">IF(M18="",0,IF(SUM(IF(#REF!=M18, 1, 0)) &gt; 0, 1, 0))</f>
        <v>#REF!</v>
      </c>
      <c r="Y18" s="13" t="e" cm="1">
        <f t="array" ref="Y18">IF(N18="",0,IF(SUM(IF(#REF!=N18, 1, 0)) &gt; 0, 1, 0))</f>
        <v>#REF!</v>
      </c>
      <c r="Z18" s="4"/>
    </row>
    <row r="19" spans="2:26" s="6" customFormat="1" ht="21.75" customHeight="1" x14ac:dyDescent="0.25">
      <c r="B19" s="10"/>
      <c r="C19" s="10"/>
      <c r="D19" s="68"/>
      <c r="E19" s="10"/>
      <c r="F19" s="10"/>
      <c r="G19" s="10"/>
      <c r="H19" s="10"/>
      <c r="I19" s="10"/>
      <c r="J19" s="10"/>
      <c r="K19" s="10"/>
      <c r="L19" s="10" t="s">
        <v>6</v>
      </c>
      <c r="M19" s="10" t="s">
        <v>7</v>
      </c>
      <c r="N19" s="10" t="s">
        <v>8</v>
      </c>
      <c r="O19" s="10" t="s">
        <v>9</v>
      </c>
      <c r="P19" s="10" t="s">
        <v>10</v>
      </c>
      <c r="Q19" s="13" cm="1">
        <f t="array" ref="Q19">IF(E19="",0,IF(SUM(IF(#REF!=E19, 1, 0)) &gt; 0, 1, 0))</f>
        <v>0</v>
      </c>
      <c r="R19" s="13" cm="1">
        <f t="array" ref="R19">IF(G19="",0,IF(SUM(IF(#REF!=G19, 1, 0)) &gt; 0, 1, 0))</f>
        <v>0</v>
      </c>
      <c r="S19" s="13" cm="1">
        <f t="array" ref="S19">IF(H19="",0,IF(SUM(IF(#REF!=H19, 1, 0)) &gt; 0, 1, 0))</f>
        <v>0</v>
      </c>
      <c r="T19" s="13" cm="1">
        <f t="array" ref="T19">IF(I19="",0,IF(SUM(IF(#REF!=I19, 1, 0)) &gt; 0, 1, 0))</f>
        <v>0</v>
      </c>
      <c r="U19" s="13" cm="1">
        <f t="array" ref="U19">IF(J19="",0,IF(SUM(IF(#REF!=J19, 1, 0)) &gt; 0, 1, 0))</f>
        <v>0</v>
      </c>
      <c r="V19" s="13" cm="1">
        <f t="array" ref="V19">IF(K19="",0,IF(SUM(IF(#REF!=K19, 1, 0)) &gt; 0, 1, 0))</f>
        <v>0</v>
      </c>
      <c r="W19" s="13" t="e" cm="1">
        <f t="array" ref="W19">IF(L19="",0,IF(SUM(IF(#REF!=L19, 1, 0)) &gt; 0, 1, 0))</f>
        <v>#REF!</v>
      </c>
      <c r="X19" s="13" t="e" cm="1">
        <f t="array" ref="X19">IF(M19="",0,IF(SUM(IF(#REF!=M19, 1, 0)) &gt; 0, 1, 0))</f>
        <v>#REF!</v>
      </c>
      <c r="Y19" s="13" t="e" cm="1">
        <f t="array" ref="Y19">IF(N19="",0,IF(SUM(IF(#REF!=N19, 1, 0)) &gt; 0, 1, 0))</f>
        <v>#REF!</v>
      </c>
      <c r="Z19" s="4"/>
    </row>
    <row r="20" spans="2:26" s="6" customFormat="1" ht="21.75" customHeight="1" x14ac:dyDescent="0.25">
      <c r="B20" s="10"/>
      <c r="C20" s="10"/>
      <c r="D20" s="68"/>
      <c r="E20" s="50"/>
      <c r="F20" s="10"/>
      <c r="G20" s="10"/>
      <c r="H20" s="10"/>
      <c r="I20" s="10"/>
      <c r="J20" s="10"/>
      <c r="K20" s="10"/>
      <c r="L20" s="10" t="s">
        <v>6</v>
      </c>
      <c r="M20" s="10" t="s">
        <v>7</v>
      </c>
      <c r="N20" s="10" t="s">
        <v>8</v>
      </c>
      <c r="O20" s="10" t="s">
        <v>9</v>
      </c>
      <c r="P20" s="10" t="s">
        <v>10</v>
      </c>
      <c r="Q20" s="13" cm="1">
        <f t="array" ref="Q20">IF(E20="",0,IF(SUM(IF(#REF!=E20, 1, 0)) &gt; 0, 1, 0))</f>
        <v>0</v>
      </c>
      <c r="R20" s="13" cm="1">
        <f t="array" ref="R20">IF(G20="",0,IF(SUM(IF(#REF!=G20, 1, 0)) &gt; 0, 1, 0))</f>
        <v>0</v>
      </c>
      <c r="S20" s="13" cm="1">
        <f t="array" ref="S20">IF(H20="",0,IF(SUM(IF(#REF!=H20, 1, 0)) &gt; 0, 1, 0))</f>
        <v>0</v>
      </c>
      <c r="T20" s="13" cm="1">
        <f t="array" ref="T20">IF(I20="",0,IF(SUM(IF(#REF!=I20, 1, 0)) &gt; 0, 1, 0))</f>
        <v>0</v>
      </c>
      <c r="U20" s="13" cm="1">
        <f t="array" ref="U20">IF(J20="",0,IF(SUM(IF(#REF!=J20, 1, 0)) &gt; 0, 1, 0))</f>
        <v>0</v>
      </c>
      <c r="V20" s="13" cm="1">
        <f t="array" ref="V20">IF(K20="",0,IF(SUM(IF(#REF!=K20, 1, 0)) &gt; 0, 1, 0))</f>
        <v>0</v>
      </c>
      <c r="W20" s="13" t="e" cm="1">
        <f t="array" ref="W20">IF(L20="",0,IF(SUM(IF(#REF!=L20, 1, 0)) &gt; 0, 1, 0))</f>
        <v>#REF!</v>
      </c>
      <c r="X20" s="13" t="e" cm="1">
        <f t="array" ref="X20">IF(M20="",0,IF(SUM(IF(#REF!=M20, 1, 0)) &gt; 0, 1, 0))</f>
        <v>#REF!</v>
      </c>
      <c r="Y20" s="13" t="e" cm="1">
        <f t="array" ref="Y20">IF(N20="",0,IF(SUM(IF(#REF!=N20, 1, 0)) &gt; 0, 1, 0))</f>
        <v>#REF!</v>
      </c>
      <c r="Z20" s="4"/>
    </row>
    <row r="21" spans="2:26" s="6" customFormat="1" ht="21.75" customHeight="1" x14ac:dyDescent="0.25">
      <c r="B21" s="10"/>
      <c r="C21" s="10"/>
      <c r="D21" s="68"/>
      <c r="E21" s="10"/>
      <c r="F21" s="10"/>
      <c r="G21" s="10"/>
      <c r="H21" s="10"/>
      <c r="I21" s="10"/>
      <c r="J21" s="10"/>
      <c r="K21" s="10"/>
      <c r="L21" s="10" t="s">
        <v>6</v>
      </c>
      <c r="M21" s="10" t="s">
        <v>7</v>
      </c>
      <c r="N21" s="10" t="s">
        <v>8</v>
      </c>
      <c r="O21" s="10" t="s">
        <v>9</v>
      </c>
      <c r="P21" s="10" t="s">
        <v>10</v>
      </c>
      <c r="Q21" s="13" cm="1">
        <f t="array" ref="Q21">IF(E21="",0,IF(SUM(IF(#REF!=E21, 1, 0)) &gt; 0, 1, 0))</f>
        <v>0</v>
      </c>
      <c r="R21" s="13" cm="1">
        <f t="array" ref="R21">IF(G21="",0,IF(SUM(IF(#REF!=G21, 1, 0)) &gt; 0, 1, 0))</f>
        <v>0</v>
      </c>
      <c r="S21" s="13" cm="1">
        <f t="array" ref="S21">IF(H21="",0,IF(SUM(IF(#REF!=H21, 1, 0)) &gt; 0, 1, 0))</f>
        <v>0</v>
      </c>
      <c r="T21" s="13" cm="1">
        <f t="array" ref="T21">IF(I21="",0,IF(SUM(IF(#REF!=I21, 1, 0)) &gt; 0, 1, 0))</f>
        <v>0</v>
      </c>
      <c r="U21" s="13" cm="1">
        <f t="array" ref="U21">IF(J21="",0,IF(SUM(IF(#REF!=J21, 1, 0)) &gt; 0, 1, 0))</f>
        <v>0</v>
      </c>
      <c r="V21" s="13" cm="1">
        <f t="array" ref="V21">IF(K21="",0,IF(SUM(IF(#REF!=K21, 1, 0)) &gt; 0, 1, 0))</f>
        <v>0</v>
      </c>
      <c r="W21" s="13" t="e" cm="1">
        <f t="array" ref="W21">IF(L21="",0,IF(SUM(IF(#REF!=L21, 1, 0)) &gt; 0, 1, 0))</f>
        <v>#REF!</v>
      </c>
      <c r="X21" s="13" t="e" cm="1">
        <f t="array" ref="X21">IF(M21="",0,IF(SUM(IF(#REF!=M21, 1, 0)) &gt; 0, 1, 0))</f>
        <v>#REF!</v>
      </c>
      <c r="Y21" s="13" t="e" cm="1">
        <f t="array" ref="Y21">IF(N21="",0,IF(SUM(IF(#REF!=N21, 1, 0)) &gt; 0, 1, 0))</f>
        <v>#REF!</v>
      </c>
      <c r="Z21" s="4"/>
    </row>
    <row r="22" spans="2:26" s="6" customFormat="1" ht="21.75" customHeight="1" x14ac:dyDescent="0.25">
      <c r="B22" s="10"/>
      <c r="C22" s="10"/>
      <c r="D22" s="68"/>
      <c r="E22" s="10"/>
      <c r="F22" s="10"/>
      <c r="G22" s="10"/>
      <c r="H22" s="10"/>
      <c r="I22" s="10"/>
      <c r="J22" s="10"/>
      <c r="K22" s="10"/>
      <c r="L22" s="10" t="s">
        <v>6</v>
      </c>
      <c r="M22" s="10" t="s">
        <v>7</v>
      </c>
      <c r="N22" s="10" t="s">
        <v>8</v>
      </c>
      <c r="O22" s="10" t="s">
        <v>9</v>
      </c>
      <c r="P22" s="10" t="s">
        <v>10</v>
      </c>
      <c r="Q22" s="13" cm="1">
        <f t="array" ref="Q22">IF(E22="",0,IF(SUM(IF(#REF!=E22, 1, 0)) &gt; 0, 1, 0))</f>
        <v>0</v>
      </c>
      <c r="R22" s="13" cm="1">
        <f t="array" ref="R22">IF(G22="",0,IF(SUM(IF(#REF!=G22, 1, 0)) &gt; 0, 1, 0))</f>
        <v>0</v>
      </c>
      <c r="S22" s="13" cm="1">
        <f t="array" ref="S22">IF(H22="",0,IF(SUM(IF(#REF!=H22, 1, 0)) &gt; 0, 1, 0))</f>
        <v>0</v>
      </c>
      <c r="T22" s="13" cm="1">
        <f t="array" ref="T22">IF(I22="",0,IF(SUM(IF(#REF!=I22, 1, 0)) &gt; 0, 1, 0))</f>
        <v>0</v>
      </c>
      <c r="U22" s="13" cm="1">
        <f t="array" ref="U22">IF(J22="",0,IF(SUM(IF(#REF!=J22, 1, 0)) &gt; 0, 1, 0))</f>
        <v>0</v>
      </c>
      <c r="V22" s="13" cm="1">
        <f t="array" ref="V22">IF(K22="",0,IF(SUM(IF(#REF!=K22, 1, 0)) &gt; 0, 1, 0))</f>
        <v>0</v>
      </c>
      <c r="W22" s="13" t="e" cm="1">
        <f t="array" ref="W22">IF(L22="",0,IF(SUM(IF(#REF!=L22, 1, 0)) &gt; 0, 1, 0))</f>
        <v>#REF!</v>
      </c>
      <c r="X22" s="13" t="e" cm="1">
        <f t="array" ref="X22">IF(M22="",0,IF(SUM(IF(#REF!=M22, 1, 0)) &gt; 0, 1, 0))</f>
        <v>#REF!</v>
      </c>
      <c r="Y22" s="13" t="e" cm="1">
        <f t="array" ref="Y22">IF(N22="",0,IF(SUM(IF(#REF!=N22, 1, 0)) &gt; 0, 1, 0))</f>
        <v>#REF!</v>
      </c>
      <c r="Z22" s="4"/>
    </row>
    <row r="23" spans="2:26" s="6" customFormat="1" ht="21.75" customHeight="1" x14ac:dyDescent="0.25">
      <c r="B23" s="10"/>
      <c r="C23" s="10"/>
      <c r="D23" s="68"/>
      <c r="E23" s="10"/>
      <c r="F23" s="10"/>
      <c r="G23" s="10"/>
      <c r="H23" s="10"/>
      <c r="I23" s="10"/>
      <c r="J23" s="10"/>
      <c r="K23" s="10"/>
      <c r="L23" s="10" t="s">
        <v>6</v>
      </c>
      <c r="M23" s="10" t="s">
        <v>7</v>
      </c>
      <c r="N23" s="10" t="s">
        <v>8</v>
      </c>
      <c r="O23" s="10" t="s">
        <v>9</v>
      </c>
      <c r="P23" s="10" t="s">
        <v>10</v>
      </c>
      <c r="Q23" s="13" cm="1">
        <f t="array" ref="Q23">IF(E23="",0,IF(SUM(IF(#REF!=E23, 1, 0)) &gt; 0, 1, 0))</f>
        <v>0</v>
      </c>
      <c r="R23" s="13" cm="1">
        <f t="array" ref="R23">IF(G23="",0,IF(SUM(IF(#REF!=G23, 1, 0)) &gt; 0, 1, 0))</f>
        <v>0</v>
      </c>
      <c r="S23" s="13" cm="1">
        <f t="array" ref="S23">IF(H23="",0,IF(SUM(IF(#REF!=H23, 1, 0)) &gt; 0, 1, 0))</f>
        <v>0</v>
      </c>
      <c r="T23" s="13" cm="1">
        <f t="array" ref="T23">IF(I23="",0,IF(SUM(IF(#REF!=I23, 1, 0)) &gt; 0, 1, 0))</f>
        <v>0</v>
      </c>
      <c r="U23" s="13" cm="1">
        <f t="array" ref="U23">IF(J23="",0,IF(SUM(IF(#REF!=J23, 1, 0)) &gt; 0, 1, 0))</f>
        <v>0</v>
      </c>
      <c r="V23" s="13" cm="1">
        <f t="array" ref="V23">IF(K23="",0,IF(SUM(IF(#REF!=K23, 1, 0)) &gt; 0, 1, 0))</f>
        <v>0</v>
      </c>
      <c r="W23" s="13" t="e" cm="1">
        <f t="array" ref="W23">IF(L23="",0,IF(SUM(IF(#REF!=L23, 1, 0)) &gt; 0, 1, 0))</f>
        <v>#REF!</v>
      </c>
      <c r="X23" s="13" t="e" cm="1">
        <f t="array" ref="X23">IF(M23="",0,IF(SUM(IF(#REF!=M23, 1, 0)) &gt; 0, 1, 0))</f>
        <v>#REF!</v>
      </c>
      <c r="Y23" s="13" t="e" cm="1">
        <f t="array" ref="Y23">IF(N23="",0,IF(SUM(IF(#REF!=N23, 1, 0)) &gt; 0, 1, 0))</f>
        <v>#REF!</v>
      </c>
      <c r="Z23" s="4"/>
    </row>
    <row r="24" spans="2:26" s="6" customFormat="1" ht="21.75" customHeight="1" x14ac:dyDescent="0.25">
      <c r="B24" s="10"/>
      <c r="C24" s="10"/>
      <c r="D24" s="68"/>
      <c r="E24" s="10"/>
      <c r="F24" s="10"/>
      <c r="G24" s="10"/>
      <c r="H24" s="10"/>
      <c r="I24" s="10"/>
      <c r="J24" s="10"/>
      <c r="K24" s="10"/>
      <c r="L24" s="10" t="s">
        <v>6</v>
      </c>
      <c r="M24" s="10" t="s">
        <v>7</v>
      </c>
      <c r="N24" s="10" t="s">
        <v>8</v>
      </c>
      <c r="O24" s="10" t="s">
        <v>9</v>
      </c>
      <c r="P24" s="10" t="s">
        <v>10</v>
      </c>
      <c r="Q24" s="13" cm="1">
        <f t="array" ref="Q24">IF(E24="",0,IF(SUM(IF(#REF!=E24, 1, 0)) &gt; 0, 1, 0))</f>
        <v>0</v>
      </c>
      <c r="R24" s="13" cm="1">
        <f t="array" ref="R24">IF(G24="",0,IF(SUM(IF(#REF!=G24, 1, 0)) &gt; 0, 1, 0))</f>
        <v>0</v>
      </c>
      <c r="S24" s="13" cm="1">
        <f t="array" ref="S24">IF(H24="",0,IF(SUM(IF(#REF!=H24, 1, 0)) &gt; 0, 1, 0))</f>
        <v>0</v>
      </c>
      <c r="T24" s="13" cm="1">
        <f t="array" ref="T24">IF(I24="",0,IF(SUM(IF(#REF!=I24, 1, 0)) &gt; 0, 1, 0))</f>
        <v>0</v>
      </c>
      <c r="U24" s="13" cm="1">
        <f t="array" ref="U24">IF(J24="",0,IF(SUM(IF(#REF!=J24, 1, 0)) &gt; 0, 1, 0))</f>
        <v>0</v>
      </c>
      <c r="V24" s="13" cm="1">
        <f t="array" ref="V24">IF(K24="",0,IF(SUM(IF(#REF!=K24, 1, 0)) &gt; 0, 1, 0))</f>
        <v>0</v>
      </c>
      <c r="W24" s="13" t="e" cm="1">
        <f t="array" ref="W24">IF(L24="",0,IF(SUM(IF(#REF!=L24, 1, 0)) &gt; 0, 1, 0))</f>
        <v>#REF!</v>
      </c>
      <c r="X24" s="13" t="e" cm="1">
        <f t="array" ref="X24">IF(M24="",0,IF(SUM(IF(#REF!=M24, 1, 0)) &gt; 0, 1, 0))</f>
        <v>#REF!</v>
      </c>
      <c r="Y24" s="13" t="e" cm="1">
        <f t="array" ref="Y24">IF(N24="",0,IF(SUM(IF(#REF!=N24, 1, 0)) &gt; 0, 1, 0))</f>
        <v>#REF!</v>
      </c>
      <c r="Z24" s="4"/>
    </row>
    <row r="25" spans="2:26" s="6" customFormat="1" ht="21.75" customHeight="1" x14ac:dyDescent="0.25">
      <c r="B25" s="10"/>
      <c r="C25" s="10"/>
      <c r="D25" s="68"/>
      <c r="E25" s="10"/>
      <c r="F25" s="10"/>
      <c r="G25" s="10"/>
      <c r="H25" s="10"/>
      <c r="I25" s="10"/>
      <c r="J25" s="10"/>
      <c r="K25" s="10"/>
      <c r="L25" s="10" t="s">
        <v>6</v>
      </c>
      <c r="M25" s="10" t="s">
        <v>7</v>
      </c>
      <c r="N25" s="10" t="s">
        <v>8</v>
      </c>
      <c r="O25" s="10" t="s">
        <v>9</v>
      </c>
      <c r="P25" s="10" t="s">
        <v>10</v>
      </c>
      <c r="Q25" s="13" cm="1">
        <f t="array" ref="Q25">IF(E25="",0,IF(SUM(IF(#REF!=E25, 1, 0)) &gt; 0, 1, 0))</f>
        <v>0</v>
      </c>
      <c r="R25" s="13" cm="1">
        <f t="array" ref="R25">IF(G25="",0,IF(SUM(IF(#REF!=G25, 1, 0)) &gt; 0, 1, 0))</f>
        <v>0</v>
      </c>
      <c r="S25" s="13" cm="1">
        <f t="array" ref="S25">IF(H25="",0,IF(SUM(IF(#REF!=H25, 1, 0)) &gt; 0, 1, 0))</f>
        <v>0</v>
      </c>
      <c r="T25" s="13" cm="1">
        <f t="array" ref="T25">IF(I25="",0,IF(SUM(IF(#REF!=I25, 1, 0)) &gt; 0, 1, 0))</f>
        <v>0</v>
      </c>
      <c r="U25" s="13" cm="1">
        <f t="array" ref="U25">IF(J25="",0,IF(SUM(IF(#REF!=J25, 1, 0)) &gt; 0, 1, 0))</f>
        <v>0</v>
      </c>
      <c r="V25" s="13" cm="1">
        <f t="array" ref="V25">IF(K25="",0,IF(SUM(IF(#REF!=K25, 1, 0)) &gt; 0, 1, 0))</f>
        <v>0</v>
      </c>
      <c r="W25" s="13" t="e" cm="1">
        <f t="array" ref="W25">IF(L25="",0,IF(SUM(IF(#REF!=L25, 1, 0)) &gt; 0, 1, 0))</f>
        <v>#REF!</v>
      </c>
      <c r="X25" s="13" t="e" cm="1">
        <f t="array" ref="X25">IF(M25="",0,IF(SUM(IF(#REF!=M25, 1, 0)) &gt; 0, 1, 0))</f>
        <v>#REF!</v>
      </c>
      <c r="Y25" s="13" t="e" cm="1">
        <f t="array" ref="Y25">IF(N25="",0,IF(SUM(IF(#REF!=N25, 1, 0)) &gt; 0, 1, 0))</f>
        <v>#REF!</v>
      </c>
      <c r="Z25" s="4"/>
    </row>
    <row r="26" spans="2:26" s="6" customFormat="1" ht="21.75" customHeight="1" x14ac:dyDescent="0.25">
      <c r="B26" s="10"/>
      <c r="C26" s="10"/>
      <c r="D26" s="68"/>
      <c r="E26" s="10"/>
      <c r="F26" s="10"/>
      <c r="G26" s="10"/>
      <c r="H26" s="10"/>
      <c r="I26" s="10"/>
      <c r="J26" s="10"/>
      <c r="K26" s="10"/>
      <c r="L26" s="10" t="s">
        <v>6</v>
      </c>
      <c r="M26" s="10" t="s">
        <v>7</v>
      </c>
      <c r="N26" s="10" t="s">
        <v>8</v>
      </c>
      <c r="O26" s="10" t="s">
        <v>9</v>
      </c>
      <c r="P26" s="10" t="s">
        <v>10</v>
      </c>
      <c r="Q26" s="13" cm="1">
        <f t="array" ref="Q26">IF(E26="",0,IF(SUM(IF(#REF!=E26, 1, 0)) &gt; 0, 1, 0))</f>
        <v>0</v>
      </c>
      <c r="R26" s="13" cm="1">
        <f t="array" ref="R26">IF(G26="",0,IF(SUM(IF(#REF!=G26, 1, 0)) &gt; 0, 1, 0))</f>
        <v>0</v>
      </c>
      <c r="S26" s="13" cm="1">
        <f t="array" ref="S26">IF(H26="",0,IF(SUM(IF(#REF!=H26, 1, 0)) &gt; 0, 1, 0))</f>
        <v>0</v>
      </c>
      <c r="T26" s="13" cm="1">
        <f t="array" ref="T26">IF(I26="",0,IF(SUM(IF(#REF!=I26, 1, 0)) &gt; 0, 1, 0))</f>
        <v>0</v>
      </c>
      <c r="U26" s="13" cm="1">
        <f t="array" ref="U26">IF(J26="",0,IF(SUM(IF(#REF!=J26, 1, 0)) &gt; 0, 1, 0))</f>
        <v>0</v>
      </c>
      <c r="V26" s="13" cm="1">
        <f t="array" ref="V26">IF(K26="",0,IF(SUM(IF(#REF!=K26, 1, 0)) &gt; 0, 1, 0))</f>
        <v>0</v>
      </c>
      <c r="W26" s="13" t="e" cm="1">
        <f t="array" ref="W26">IF(L26="",0,IF(SUM(IF(#REF!=L26, 1, 0)) &gt; 0, 1, 0))</f>
        <v>#REF!</v>
      </c>
      <c r="X26" s="13" t="e" cm="1">
        <f t="array" ref="X26">IF(M26="",0,IF(SUM(IF(#REF!=M26, 1, 0)) &gt; 0, 1, 0))</f>
        <v>#REF!</v>
      </c>
      <c r="Y26" s="13" t="e" cm="1">
        <f t="array" ref="Y26">IF(N26="",0,IF(SUM(IF(#REF!=N26, 1, 0)) &gt; 0, 1, 0))</f>
        <v>#REF!</v>
      </c>
      <c r="Z26" s="4"/>
    </row>
    <row r="27" spans="2:26" s="6" customFormat="1" ht="21.75" customHeight="1" x14ac:dyDescent="0.25">
      <c r="B27" s="10"/>
      <c r="C27" s="10"/>
      <c r="D27" s="68"/>
      <c r="E27" s="10"/>
      <c r="F27" s="10"/>
      <c r="G27" s="10"/>
      <c r="H27" s="10"/>
      <c r="I27" s="10"/>
      <c r="J27" s="10"/>
      <c r="K27" s="10"/>
      <c r="L27" s="10" t="s">
        <v>6</v>
      </c>
      <c r="M27" s="10" t="s">
        <v>7</v>
      </c>
      <c r="N27" s="10" t="s">
        <v>8</v>
      </c>
      <c r="O27" s="10" t="s">
        <v>9</v>
      </c>
      <c r="P27" s="10" t="s">
        <v>10</v>
      </c>
      <c r="Q27" s="13" cm="1">
        <f t="array" ref="Q27">IF(E27="",0,IF(SUM(IF(#REF!=E27, 1, 0)) &gt; 0, 1, 0))</f>
        <v>0</v>
      </c>
      <c r="R27" s="13" cm="1">
        <f t="array" ref="R27">IF(G27="",0,IF(SUM(IF(#REF!=G27, 1, 0)) &gt; 0, 1, 0))</f>
        <v>0</v>
      </c>
      <c r="S27" s="13" cm="1">
        <f t="array" ref="S27">IF(H27="",0,IF(SUM(IF(#REF!=H27, 1, 0)) &gt; 0, 1, 0))</f>
        <v>0</v>
      </c>
      <c r="T27" s="13" cm="1">
        <f t="array" ref="T27">IF(I27="",0,IF(SUM(IF(#REF!=I27, 1, 0)) &gt; 0, 1, 0))</f>
        <v>0</v>
      </c>
      <c r="U27" s="13" cm="1">
        <f t="array" ref="U27">IF(J27="",0,IF(SUM(IF(#REF!=J27, 1, 0)) &gt; 0, 1, 0))</f>
        <v>0</v>
      </c>
      <c r="V27" s="13" cm="1">
        <f t="array" ref="V27">IF(K27="",0,IF(SUM(IF(#REF!=K27, 1, 0)) &gt; 0, 1, 0))</f>
        <v>0</v>
      </c>
      <c r="W27" s="13" t="e" cm="1">
        <f t="array" ref="W27">IF(L27="",0,IF(SUM(IF(#REF!=L27, 1, 0)) &gt; 0, 1, 0))</f>
        <v>#REF!</v>
      </c>
      <c r="X27" s="13" t="e" cm="1">
        <f t="array" ref="X27">IF(M27="",0,IF(SUM(IF(#REF!=M27, 1, 0)) &gt; 0, 1, 0))</f>
        <v>#REF!</v>
      </c>
      <c r="Y27" s="13" t="e" cm="1">
        <f t="array" ref="Y27">IF(N27="",0,IF(SUM(IF(#REF!=N27, 1, 0)) &gt; 0, 1, 0))</f>
        <v>#REF!</v>
      </c>
      <c r="Z27" s="4"/>
    </row>
    <row r="28" spans="2:26" s="6" customFormat="1" ht="21.75" customHeight="1" x14ac:dyDescent="0.25">
      <c r="B28" s="10"/>
      <c r="C28" s="10"/>
      <c r="D28" s="68"/>
      <c r="E28" s="10"/>
      <c r="F28" s="10"/>
      <c r="G28" s="10"/>
      <c r="H28" s="10"/>
      <c r="I28" s="10"/>
      <c r="J28" s="10"/>
      <c r="K28" s="10"/>
      <c r="L28" s="10" t="s">
        <v>6</v>
      </c>
      <c r="M28" s="10" t="s">
        <v>7</v>
      </c>
      <c r="N28" s="10" t="s">
        <v>8</v>
      </c>
      <c r="O28" s="10" t="s">
        <v>9</v>
      </c>
      <c r="P28" s="10" t="s">
        <v>10</v>
      </c>
      <c r="Q28" s="13" cm="1">
        <f t="array" ref="Q28">IF(E28="",0,IF(SUM(IF(#REF!=E28, 1, 0)) &gt; 0, 1, 0))</f>
        <v>0</v>
      </c>
      <c r="R28" s="13" cm="1">
        <f t="array" ref="R28">IF(G28="",0,IF(SUM(IF(#REF!=G28, 1, 0)) &gt; 0, 1, 0))</f>
        <v>0</v>
      </c>
      <c r="S28" s="13" cm="1">
        <f t="array" ref="S28">IF(H28="",0,IF(SUM(IF(#REF!=H28, 1, 0)) &gt; 0, 1, 0))</f>
        <v>0</v>
      </c>
      <c r="T28" s="13" cm="1">
        <f t="array" ref="T28">IF(I28="",0,IF(SUM(IF(#REF!=I28, 1, 0)) &gt; 0, 1, 0))</f>
        <v>0</v>
      </c>
      <c r="U28" s="13" cm="1">
        <f t="array" ref="U28">IF(J28="",0,IF(SUM(IF(#REF!=J28, 1, 0)) &gt; 0, 1, 0))</f>
        <v>0</v>
      </c>
      <c r="V28" s="13" cm="1">
        <f t="array" ref="V28">IF(K28="",0,IF(SUM(IF(#REF!=K28, 1, 0)) &gt; 0, 1, 0))</f>
        <v>0</v>
      </c>
      <c r="W28" s="13" t="e" cm="1">
        <f t="array" ref="W28">IF(L28="",0,IF(SUM(IF(#REF!=L28, 1, 0)) &gt; 0, 1, 0))</f>
        <v>#REF!</v>
      </c>
      <c r="X28" s="13" t="e" cm="1">
        <f t="array" ref="X28">IF(M28="",0,IF(SUM(IF(#REF!=M28, 1, 0)) &gt; 0, 1, 0))</f>
        <v>#REF!</v>
      </c>
      <c r="Y28" s="13" t="e" cm="1">
        <f t="array" ref="Y28">IF(N28="",0,IF(SUM(IF(#REF!=N28, 1, 0)) &gt; 0, 1, 0))</f>
        <v>#REF!</v>
      </c>
      <c r="Z28" s="4"/>
    </row>
    <row r="29" spans="2:26" s="6" customFormat="1" ht="21.75" customHeight="1" x14ac:dyDescent="0.25">
      <c r="B29" s="10"/>
      <c r="C29" s="10"/>
      <c r="D29" s="68"/>
      <c r="E29" s="10"/>
      <c r="F29" s="10"/>
      <c r="G29" s="10"/>
      <c r="H29" s="10"/>
      <c r="I29" s="10"/>
      <c r="J29" s="10"/>
      <c r="K29" s="10"/>
      <c r="L29" s="10" t="s">
        <v>6</v>
      </c>
      <c r="M29" s="10" t="s">
        <v>7</v>
      </c>
      <c r="N29" s="10" t="s">
        <v>8</v>
      </c>
      <c r="O29" s="10" t="s">
        <v>9</v>
      </c>
      <c r="P29" s="10" t="s">
        <v>10</v>
      </c>
      <c r="Q29" s="13" cm="1">
        <f t="array" ref="Q29">IF(E29="",0,IF(SUM(IF(#REF!=E29, 1, 0)) &gt; 0, 1, 0))</f>
        <v>0</v>
      </c>
      <c r="R29" s="13" cm="1">
        <f t="array" ref="R29">IF(G29="",0,IF(SUM(IF(#REF!=G29, 1, 0)) &gt; 0, 1, 0))</f>
        <v>0</v>
      </c>
      <c r="S29" s="13" cm="1">
        <f t="array" ref="S29">IF(H29="",0,IF(SUM(IF(#REF!=H29, 1, 0)) &gt; 0, 1, 0))</f>
        <v>0</v>
      </c>
      <c r="T29" s="13" cm="1">
        <f t="array" ref="T29">IF(I29="",0,IF(SUM(IF(#REF!=I29, 1, 0)) &gt; 0, 1, 0))</f>
        <v>0</v>
      </c>
      <c r="U29" s="13" cm="1">
        <f t="array" ref="U29">IF(J29="",0,IF(SUM(IF(#REF!=J29, 1, 0)) &gt; 0, 1, 0))</f>
        <v>0</v>
      </c>
      <c r="V29" s="13" cm="1">
        <f t="array" ref="V29">IF(K29="",0,IF(SUM(IF(#REF!=K29, 1, 0)) &gt; 0, 1, 0))</f>
        <v>0</v>
      </c>
      <c r="W29" s="13" t="e" cm="1">
        <f t="array" ref="W29">IF(L29="",0,IF(SUM(IF(#REF!=L29, 1, 0)) &gt; 0, 1, 0))</f>
        <v>#REF!</v>
      </c>
      <c r="X29" s="13" t="e" cm="1">
        <f t="array" ref="X29">IF(M29="",0,IF(SUM(IF(#REF!=M29, 1, 0)) &gt; 0, 1, 0))</f>
        <v>#REF!</v>
      </c>
      <c r="Y29" s="13" t="e" cm="1">
        <f t="array" ref="Y29">IF(N29="",0,IF(SUM(IF(#REF!=N29, 1, 0)) &gt; 0, 1, 0))</f>
        <v>#REF!</v>
      </c>
      <c r="Z29" s="4"/>
    </row>
    <row r="30" spans="2:26" s="6" customFormat="1" ht="21.75" customHeight="1" x14ac:dyDescent="0.25">
      <c r="B30" s="10"/>
      <c r="C30" s="10"/>
      <c r="D30" s="68"/>
      <c r="E30" s="10"/>
      <c r="F30" s="10"/>
      <c r="G30" s="10"/>
      <c r="H30" s="10"/>
      <c r="I30" s="10"/>
      <c r="J30" s="10"/>
      <c r="K30" s="10"/>
      <c r="L30" s="10" t="s">
        <v>6</v>
      </c>
      <c r="M30" s="10" t="s">
        <v>7</v>
      </c>
      <c r="N30" s="10" t="s">
        <v>8</v>
      </c>
      <c r="O30" s="10" t="s">
        <v>9</v>
      </c>
      <c r="P30" s="10" t="s">
        <v>10</v>
      </c>
      <c r="Q30" s="13" cm="1">
        <f t="array" ref="Q30">IF(E30="",0,IF(SUM(IF(#REF!=E30, 1, 0)) &gt; 0, 1, 0))</f>
        <v>0</v>
      </c>
      <c r="R30" s="13" cm="1">
        <f t="array" ref="R30">IF(G30="",0,IF(SUM(IF(#REF!=G30, 1, 0)) &gt; 0, 1, 0))</f>
        <v>0</v>
      </c>
      <c r="S30" s="13" cm="1">
        <f t="array" ref="S30">IF(H30="",0,IF(SUM(IF(#REF!=H30, 1, 0)) &gt; 0, 1, 0))</f>
        <v>0</v>
      </c>
      <c r="T30" s="13" cm="1">
        <f t="array" ref="T30">IF(I30="",0,IF(SUM(IF(#REF!=I30, 1, 0)) &gt; 0, 1, 0))</f>
        <v>0</v>
      </c>
      <c r="U30" s="13" cm="1">
        <f t="array" ref="U30">IF(J30="",0,IF(SUM(IF(#REF!=J30, 1, 0)) &gt; 0, 1, 0))</f>
        <v>0</v>
      </c>
      <c r="V30" s="13" cm="1">
        <f t="array" ref="V30">IF(K30="",0,IF(SUM(IF(#REF!=K30, 1, 0)) &gt; 0, 1, 0))</f>
        <v>0</v>
      </c>
      <c r="W30" s="13" t="e" cm="1">
        <f t="array" ref="W30">IF(L30="",0,IF(SUM(IF(#REF!=L30, 1, 0)) &gt; 0, 1, 0))</f>
        <v>#REF!</v>
      </c>
      <c r="X30" s="13" t="e" cm="1">
        <f t="array" ref="X30">IF(M30="",0,IF(SUM(IF(#REF!=M30, 1, 0)) &gt; 0, 1, 0))</f>
        <v>#REF!</v>
      </c>
      <c r="Y30" s="13" t="e" cm="1">
        <f t="array" ref="Y30">IF(N30="",0,IF(SUM(IF(#REF!=N30, 1, 0)) &gt; 0, 1, 0))</f>
        <v>#REF!</v>
      </c>
      <c r="Z30" s="4"/>
    </row>
    <row r="31" spans="2:26" s="6" customFormat="1" ht="21.75" customHeight="1" x14ac:dyDescent="0.25">
      <c r="B31" s="10"/>
      <c r="C31" s="10"/>
      <c r="D31" s="68"/>
      <c r="E31" s="10"/>
      <c r="F31" s="10"/>
      <c r="G31" s="10"/>
      <c r="H31" s="10"/>
      <c r="I31" s="10"/>
      <c r="J31" s="10"/>
      <c r="K31" s="10"/>
      <c r="L31" s="10" t="s">
        <v>6</v>
      </c>
      <c r="M31" s="10" t="s">
        <v>7</v>
      </c>
      <c r="N31" s="10" t="s">
        <v>8</v>
      </c>
      <c r="O31" s="10" t="s">
        <v>9</v>
      </c>
      <c r="P31" s="10" t="s">
        <v>10</v>
      </c>
      <c r="Q31" s="13" cm="1">
        <f t="array" ref="Q31">IF(E31="",0,IF(SUM(IF(#REF!=E31, 1, 0)) &gt; 0, 1, 0))</f>
        <v>0</v>
      </c>
      <c r="R31" s="13" cm="1">
        <f t="array" ref="R31">IF(G31="",0,IF(SUM(IF(#REF!=G31, 1, 0)) &gt; 0, 1, 0))</f>
        <v>0</v>
      </c>
      <c r="S31" s="13" cm="1">
        <f t="array" ref="S31">IF(H31="",0,IF(SUM(IF(#REF!=H31, 1, 0)) &gt; 0, 1, 0))</f>
        <v>0</v>
      </c>
      <c r="T31" s="13" cm="1">
        <f t="array" ref="T31">IF(I31="",0,IF(SUM(IF(#REF!=I31, 1, 0)) &gt; 0, 1, 0))</f>
        <v>0</v>
      </c>
      <c r="U31" s="13" cm="1">
        <f t="array" ref="U31">IF(J31="",0,IF(SUM(IF(#REF!=J31, 1, 0)) &gt; 0, 1, 0))</f>
        <v>0</v>
      </c>
      <c r="V31" s="13" cm="1">
        <f t="array" ref="V31">IF(K31="",0,IF(SUM(IF(#REF!=K31, 1, 0)) &gt; 0, 1, 0))</f>
        <v>0</v>
      </c>
      <c r="W31" s="13" t="e" cm="1">
        <f t="array" ref="W31">IF(L31="",0,IF(SUM(IF(#REF!=L31, 1, 0)) &gt; 0, 1, 0))</f>
        <v>#REF!</v>
      </c>
      <c r="X31" s="13" t="e" cm="1">
        <f t="array" ref="X31">IF(M31="",0,IF(SUM(IF(#REF!=M31, 1, 0)) &gt; 0, 1, 0))</f>
        <v>#REF!</v>
      </c>
      <c r="Y31" s="13" t="e" cm="1">
        <f t="array" ref="Y31">IF(N31="",0,IF(SUM(IF(#REF!=N31, 1, 0)) &gt; 0, 1, 0))</f>
        <v>#REF!</v>
      </c>
      <c r="Z31" s="4"/>
    </row>
    <row r="32" spans="2:26" s="6" customFormat="1" ht="21.75" customHeight="1" x14ac:dyDescent="0.25">
      <c r="B32" s="10"/>
      <c r="C32" s="10"/>
      <c r="D32" s="68"/>
      <c r="E32" s="10"/>
      <c r="F32" s="10"/>
      <c r="G32" s="10"/>
      <c r="H32" s="10"/>
      <c r="I32" s="10"/>
      <c r="J32" s="10"/>
      <c r="K32" s="10"/>
      <c r="L32" s="10" t="s">
        <v>6</v>
      </c>
      <c r="M32" s="10" t="s">
        <v>7</v>
      </c>
      <c r="N32" s="10" t="s">
        <v>8</v>
      </c>
      <c r="O32" s="10" t="s">
        <v>9</v>
      </c>
      <c r="P32" s="10" t="s">
        <v>10</v>
      </c>
      <c r="Q32" s="13" cm="1">
        <f t="array" ref="Q32">IF(E32="",0,IF(SUM(IF(#REF!=E32, 1, 0)) &gt; 0, 1, 0))</f>
        <v>0</v>
      </c>
      <c r="R32" s="13" cm="1">
        <f t="array" ref="R32">IF(G32="",0,IF(SUM(IF(#REF!=G32, 1, 0)) &gt; 0, 1, 0))</f>
        <v>0</v>
      </c>
      <c r="S32" s="13" cm="1">
        <f t="array" ref="S32">IF(H32="",0,IF(SUM(IF(#REF!=H32, 1, 0)) &gt; 0, 1, 0))</f>
        <v>0</v>
      </c>
      <c r="T32" s="13" cm="1">
        <f t="array" ref="T32">IF(I32="",0,IF(SUM(IF(#REF!=I32, 1, 0)) &gt; 0, 1, 0))</f>
        <v>0</v>
      </c>
      <c r="U32" s="13" cm="1">
        <f t="array" ref="U32">IF(J32="",0,IF(SUM(IF(#REF!=J32, 1, 0)) &gt; 0, 1, 0))</f>
        <v>0</v>
      </c>
      <c r="V32" s="13" cm="1">
        <f t="array" ref="V32">IF(K32="",0,IF(SUM(IF(#REF!=K32, 1, 0)) &gt; 0, 1, 0))</f>
        <v>0</v>
      </c>
      <c r="W32" s="13" t="e" cm="1">
        <f t="array" ref="W32">IF(L32="",0,IF(SUM(IF(#REF!=L32, 1, 0)) &gt; 0, 1, 0))</f>
        <v>#REF!</v>
      </c>
      <c r="X32" s="13" t="e" cm="1">
        <f t="array" ref="X32">IF(M32="",0,IF(SUM(IF(#REF!=M32, 1, 0)) &gt; 0, 1, 0))</f>
        <v>#REF!</v>
      </c>
      <c r="Y32" s="13" t="e" cm="1">
        <f t="array" ref="Y32">IF(N32="",0,IF(SUM(IF(#REF!=N32, 1, 0)) &gt; 0, 1, 0))</f>
        <v>#REF!</v>
      </c>
      <c r="Z32" s="4"/>
    </row>
    <row r="33" spans="2:26" s="6" customFormat="1" ht="21.75" customHeight="1" x14ac:dyDescent="0.25">
      <c r="B33" s="10"/>
      <c r="C33" s="10"/>
      <c r="D33" s="68"/>
      <c r="E33" s="10"/>
      <c r="F33" s="10"/>
      <c r="G33" s="10"/>
      <c r="H33" s="10"/>
      <c r="I33" s="10"/>
      <c r="J33" s="10"/>
      <c r="K33" s="10"/>
      <c r="L33" s="10" t="s">
        <v>6</v>
      </c>
      <c r="M33" s="10" t="s">
        <v>7</v>
      </c>
      <c r="N33" s="10" t="s">
        <v>8</v>
      </c>
      <c r="O33" s="10" t="s">
        <v>9</v>
      </c>
      <c r="P33" s="10" t="s">
        <v>10</v>
      </c>
      <c r="Q33" s="13" cm="1">
        <f t="array" ref="Q33">IF(E33="",0,IF(SUM(IF(#REF!=E33, 1, 0)) &gt; 0, 1, 0))</f>
        <v>0</v>
      </c>
      <c r="R33" s="13" cm="1">
        <f t="array" ref="R33">IF(G33="",0,IF(SUM(IF(#REF!=G33, 1, 0)) &gt; 0, 1, 0))</f>
        <v>0</v>
      </c>
      <c r="S33" s="13" cm="1">
        <f t="array" ref="S33">IF(H33="",0,IF(SUM(IF(#REF!=H33, 1, 0)) &gt; 0, 1, 0))</f>
        <v>0</v>
      </c>
      <c r="T33" s="13" cm="1">
        <f t="array" ref="T33">IF(I33="",0,IF(SUM(IF(#REF!=I33, 1, 0)) &gt; 0, 1, 0))</f>
        <v>0</v>
      </c>
      <c r="U33" s="13" cm="1">
        <f t="array" ref="U33">IF(J33="",0,IF(SUM(IF(#REF!=J33, 1, 0)) &gt; 0, 1, 0))</f>
        <v>0</v>
      </c>
      <c r="V33" s="13" cm="1">
        <f t="array" ref="V33">IF(K33="",0,IF(SUM(IF(#REF!=K33, 1, 0)) &gt; 0, 1, 0))</f>
        <v>0</v>
      </c>
      <c r="W33" s="13" t="e" cm="1">
        <f t="array" ref="W33">IF(L33="",0,IF(SUM(IF(#REF!=L33, 1, 0)) &gt; 0, 1, 0))</f>
        <v>#REF!</v>
      </c>
      <c r="X33" s="13" t="e" cm="1">
        <f t="array" ref="X33">IF(M33="",0,IF(SUM(IF(#REF!=M33, 1, 0)) &gt; 0, 1, 0))</f>
        <v>#REF!</v>
      </c>
      <c r="Y33" s="13" t="e" cm="1">
        <f t="array" ref="Y33">IF(N33="",0,IF(SUM(IF(#REF!=N33, 1, 0)) &gt; 0, 1, 0))</f>
        <v>#REF!</v>
      </c>
      <c r="Z33" s="4"/>
    </row>
    <row r="34" spans="2:26" s="6" customFormat="1" ht="21.75" customHeight="1" x14ac:dyDescent="0.25">
      <c r="B34" s="10"/>
      <c r="C34" s="10"/>
      <c r="D34" s="68"/>
      <c r="E34" s="10"/>
      <c r="F34" s="10"/>
      <c r="G34" s="10"/>
      <c r="H34" s="10"/>
      <c r="I34" s="10"/>
      <c r="J34" s="10"/>
      <c r="K34" s="10"/>
      <c r="L34" s="10" t="s">
        <v>6</v>
      </c>
      <c r="M34" s="10" t="s">
        <v>7</v>
      </c>
      <c r="N34" s="10" t="s">
        <v>8</v>
      </c>
      <c r="O34" s="10" t="s">
        <v>9</v>
      </c>
      <c r="P34" s="10" t="s">
        <v>10</v>
      </c>
      <c r="Q34" s="13" cm="1">
        <f t="array" ref="Q34">IF(E34="",0,IF(SUM(IF(#REF!=E34, 1, 0)) &gt; 0, 1, 0))</f>
        <v>0</v>
      </c>
      <c r="R34" s="13" cm="1">
        <f t="array" ref="R34">IF(G34="",0,IF(SUM(IF(#REF!=G34, 1, 0)) &gt; 0, 1, 0))</f>
        <v>0</v>
      </c>
      <c r="S34" s="13" cm="1">
        <f t="array" ref="S34">IF(H34="",0,IF(SUM(IF(#REF!=H34, 1, 0)) &gt; 0, 1, 0))</f>
        <v>0</v>
      </c>
      <c r="T34" s="13" cm="1">
        <f t="array" ref="T34">IF(I34="",0,IF(SUM(IF(#REF!=I34, 1, 0)) &gt; 0, 1, 0))</f>
        <v>0</v>
      </c>
      <c r="U34" s="13" cm="1">
        <f t="array" ref="U34">IF(J34="",0,IF(SUM(IF(#REF!=J34, 1, 0)) &gt; 0, 1, 0))</f>
        <v>0</v>
      </c>
      <c r="V34" s="13" cm="1">
        <f t="array" ref="V34">IF(K34="",0,IF(SUM(IF(#REF!=K34, 1, 0)) &gt; 0, 1, 0))</f>
        <v>0</v>
      </c>
      <c r="W34" s="13" t="e" cm="1">
        <f t="array" ref="W34">IF(L34="",0,IF(SUM(IF(#REF!=L34, 1, 0)) &gt; 0, 1, 0))</f>
        <v>#REF!</v>
      </c>
      <c r="X34" s="13" t="e" cm="1">
        <f t="array" ref="X34">IF(M34="",0,IF(SUM(IF(#REF!=M34, 1, 0)) &gt; 0, 1, 0))</f>
        <v>#REF!</v>
      </c>
      <c r="Y34" s="13" t="e" cm="1">
        <f t="array" ref="Y34">IF(N34="",0,IF(SUM(IF(#REF!=N34, 1, 0)) &gt; 0, 1, 0))</f>
        <v>#REF!</v>
      </c>
      <c r="Z34" s="4"/>
    </row>
    <row r="35" spans="2:26" s="6" customFormat="1" ht="21.75" customHeight="1" x14ac:dyDescent="0.25">
      <c r="B35" s="10"/>
      <c r="C35" s="10"/>
      <c r="D35" s="68"/>
      <c r="E35" s="10"/>
      <c r="F35" s="10"/>
      <c r="G35" s="10"/>
      <c r="H35" s="10"/>
      <c r="I35" s="10"/>
      <c r="J35" s="10"/>
      <c r="K35" s="10"/>
      <c r="L35" s="10" t="s">
        <v>6</v>
      </c>
      <c r="M35" s="10" t="s">
        <v>7</v>
      </c>
      <c r="N35" s="10" t="s">
        <v>8</v>
      </c>
      <c r="O35" s="10" t="s">
        <v>9</v>
      </c>
      <c r="P35" s="10" t="s">
        <v>10</v>
      </c>
      <c r="Q35" s="13" cm="1">
        <f t="array" ref="Q35">IF(E35="",0,IF(SUM(IF(#REF!=E35, 1, 0)) &gt; 0, 1, 0))</f>
        <v>0</v>
      </c>
      <c r="R35" s="13" cm="1">
        <f t="array" ref="R35">IF(G35="",0,IF(SUM(IF(#REF!=G35, 1, 0)) &gt; 0, 1, 0))</f>
        <v>0</v>
      </c>
      <c r="S35" s="13" cm="1">
        <f t="array" ref="S35">IF(H35="",0,IF(SUM(IF(#REF!=H35, 1, 0)) &gt; 0, 1, 0))</f>
        <v>0</v>
      </c>
      <c r="T35" s="13" cm="1">
        <f t="array" ref="T35">IF(I35="",0,IF(SUM(IF(#REF!=I35, 1, 0)) &gt; 0, 1, 0))</f>
        <v>0</v>
      </c>
      <c r="U35" s="13" cm="1">
        <f t="array" ref="U35">IF(J35="",0,IF(SUM(IF(#REF!=J35, 1, 0)) &gt; 0, 1, 0))</f>
        <v>0</v>
      </c>
      <c r="V35" s="13" cm="1">
        <f t="array" ref="V35">IF(K35="",0,IF(SUM(IF(#REF!=K35, 1, 0)) &gt; 0, 1, 0))</f>
        <v>0</v>
      </c>
      <c r="W35" s="13" t="e" cm="1">
        <f t="array" ref="W35">IF(L35="",0,IF(SUM(IF(#REF!=L35, 1, 0)) &gt; 0, 1, 0))</f>
        <v>#REF!</v>
      </c>
      <c r="X35" s="13" t="e" cm="1">
        <f t="array" ref="X35">IF(M35="",0,IF(SUM(IF(#REF!=M35, 1, 0)) &gt; 0, 1, 0))</f>
        <v>#REF!</v>
      </c>
      <c r="Y35" s="13" t="e" cm="1">
        <f t="array" ref="Y35">IF(N35="",0,IF(SUM(IF(#REF!=N35, 1, 0)) &gt; 0, 1, 0))</f>
        <v>#REF!</v>
      </c>
      <c r="Z35" s="4"/>
    </row>
    <row r="36" spans="2:26" s="6" customFormat="1" ht="21.75" customHeight="1" x14ac:dyDescent="0.25">
      <c r="B36" s="10"/>
      <c r="C36" s="10"/>
      <c r="D36" s="68"/>
      <c r="E36" s="10"/>
      <c r="F36" s="10"/>
      <c r="G36" s="10"/>
      <c r="H36" s="10"/>
      <c r="I36" s="10"/>
      <c r="J36" s="10"/>
      <c r="K36" s="10"/>
      <c r="L36" s="10" t="s">
        <v>6</v>
      </c>
      <c r="M36" s="10" t="s">
        <v>7</v>
      </c>
      <c r="N36" s="10" t="s">
        <v>8</v>
      </c>
      <c r="O36" s="10" t="s">
        <v>9</v>
      </c>
      <c r="P36" s="10" t="s">
        <v>10</v>
      </c>
      <c r="Q36" s="13"/>
      <c r="R36" s="13"/>
      <c r="S36" s="13"/>
      <c r="T36" s="13"/>
      <c r="U36" s="13"/>
      <c r="V36" s="13"/>
      <c r="W36" s="13"/>
      <c r="X36" s="13"/>
      <c r="Y36" s="13"/>
      <c r="Z36" s="4"/>
    </row>
    <row r="37" spans="2:26" s="6" customFormat="1" ht="21.75" customHeight="1" x14ac:dyDescent="0.25">
      <c r="B37" s="10"/>
      <c r="C37" s="10"/>
      <c r="D37" s="68"/>
      <c r="E37" s="10"/>
      <c r="F37" s="10"/>
      <c r="G37" s="10"/>
      <c r="H37" s="10"/>
      <c r="I37" s="10"/>
      <c r="J37" s="10"/>
      <c r="K37" s="10"/>
      <c r="L37" s="10" t="s">
        <v>6</v>
      </c>
      <c r="M37" s="10" t="s">
        <v>7</v>
      </c>
      <c r="N37" s="10" t="s">
        <v>8</v>
      </c>
      <c r="O37" s="10" t="s">
        <v>9</v>
      </c>
      <c r="P37" s="10" t="s">
        <v>10</v>
      </c>
      <c r="Q37" s="13"/>
      <c r="R37" s="13"/>
      <c r="S37" s="13"/>
      <c r="T37" s="13"/>
      <c r="U37" s="13"/>
      <c r="V37" s="13"/>
      <c r="W37" s="13"/>
      <c r="X37" s="13"/>
      <c r="Y37" s="13"/>
      <c r="Z37" s="4"/>
    </row>
    <row r="38" spans="2:26" s="6" customFormat="1" ht="21.75" customHeight="1" x14ac:dyDescent="0.25">
      <c r="B38" s="10"/>
      <c r="C38" s="10"/>
      <c r="D38" s="68"/>
      <c r="E38" s="10"/>
      <c r="F38" s="10"/>
      <c r="G38" s="10"/>
      <c r="H38" s="10"/>
      <c r="I38" s="10"/>
      <c r="J38" s="10"/>
      <c r="K38" s="10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4"/>
    </row>
    <row r="39" spans="2:26" s="6" customFormat="1" ht="21.75" customHeight="1" x14ac:dyDescent="0.25">
      <c r="B39" s="10"/>
      <c r="C39" s="10"/>
      <c r="D39" s="68"/>
      <c r="E39" s="10"/>
      <c r="F39" s="10"/>
      <c r="G39" s="10"/>
      <c r="H39" s="10"/>
      <c r="I39" s="10"/>
      <c r="J39" s="10"/>
      <c r="K39" s="10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4"/>
    </row>
    <row r="40" spans="2:26" s="6" customFormat="1" ht="21.75" customHeight="1" x14ac:dyDescent="0.25">
      <c r="B40" s="10"/>
      <c r="C40" s="10"/>
      <c r="D40" s="68"/>
      <c r="E40" s="10"/>
      <c r="F40" s="10"/>
      <c r="G40" s="10"/>
      <c r="H40" s="10"/>
      <c r="I40" s="10"/>
      <c r="J40" s="10"/>
      <c r="K40" s="10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4"/>
    </row>
    <row r="41" spans="2:26" s="6" customFormat="1" ht="21.75" customHeight="1" x14ac:dyDescent="0.25">
      <c r="B41" s="10"/>
      <c r="C41" s="10"/>
      <c r="D41" s="68"/>
      <c r="E41" s="10"/>
      <c r="F41" s="10"/>
      <c r="G41" s="10"/>
      <c r="H41" s="10"/>
      <c r="I41" s="10"/>
      <c r="J41" s="10"/>
      <c r="K41" s="10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4"/>
    </row>
    <row r="42" spans="2:26" s="6" customFormat="1" ht="21.75" customHeight="1" x14ac:dyDescent="0.25">
      <c r="B42" s="10"/>
      <c r="C42" s="10"/>
      <c r="D42" s="68"/>
      <c r="E42" s="10"/>
      <c r="F42" s="10"/>
      <c r="G42" s="10"/>
      <c r="H42" s="10"/>
      <c r="I42" s="10"/>
      <c r="J42" s="10"/>
      <c r="K42" s="10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4"/>
    </row>
    <row r="43" spans="2:26" s="6" customFormat="1" ht="21.75" customHeight="1" x14ac:dyDescent="0.25">
      <c r="B43" s="10"/>
      <c r="C43" s="10"/>
      <c r="D43" s="68"/>
      <c r="E43" s="10"/>
      <c r="F43" s="10"/>
      <c r="G43" s="10"/>
      <c r="H43" s="10"/>
      <c r="I43" s="10"/>
      <c r="J43" s="10"/>
      <c r="K43" s="10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4"/>
    </row>
    <row r="44" spans="2:26" s="6" customFormat="1" ht="21.75" customHeight="1" x14ac:dyDescent="0.25">
      <c r="B44" s="10"/>
      <c r="C44" s="10"/>
      <c r="D44" s="68"/>
      <c r="E44" s="10"/>
      <c r="F44" s="10"/>
      <c r="G44" s="10"/>
      <c r="H44" s="10"/>
      <c r="I44" s="10"/>
      <c r="J44" s="10"/>
      <c r="K44" s="10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4"/>
    </row>
    <row r="45" spans="2:26" s="6" customFormat="1" ht="21.75" customHeight="1" x14ac:dyDescent="0.25">
      <c r="B45" s="10"/>
      <c r="C45" s="10"/>
      <c r="D45" s="68"/>
      <c r="E45" s="10"/>
      <c r="F45" s="10"/>
      <c r="G45" s="10"/>
      <c r="H45" s="10"/>
      <c r="I45" s="10"/>
      <c r="J45" s="10"/>
      <c r="K45" s="10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4"/>
    </row>
    <row r="46" spans="2:26" s="6" customFormat="1" ht="21.75" customHeight="1" x14ac:dyDescent="0.25">
      <c r="B46" s="10"/>
      <c r="C46" s="10"/>
      <c r="D46" s="68"/>
      <c r="E46" s="10"/>
      <c r="F46" s="10"/>
      <c r="G46" s="10"/>
      <c r="H46" s="10"/>
      <c r="I46" s="10"/>
      <c r="J46" s="10"/>
      <c r="K46" s="10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4"/>
    </row>
    <row r="47" spans="2:26" s="6" customFormat="1" ht="21.75" customHeight="1" x14ac:dyDescent="0.25">
      <c r="B47" s="10"/>
      <c r="C47" s="10"/>
      <c r="D47" s="68"/>
      <c r="E47" s="10"/>
      <c r="F47" s="10"/>
      <c r="G47" s="10"/>
      <c r="H47" s="10"/>
      <c r="I47" s="10"/>
      <c r="J47" s="10"/>
      <c r="K47" s="10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4"/>
    </row>
    <row r="48" spans="2:26" s="6" customFormat="1" ht="21.75" customHeight="1" x14ac:dyDescent="0.25">
      <c r="B48" s="10"/>
      <c r="C48" s="10"/>
      <c r="D48" s="68"/>
      <c r="E48" s="10"/>
      <c r="F48" s="10"/>
      <c r="G48" s="10"/>
      <c r="H48" s="10"/>
      <c r="I48" s="10"/>
      <c r="J48" s="10"/>
      <c r="K48" s="10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4"/>
    </row>
    <row r="49" spans="2:26" s="6" customFormat="1" ht="21.75" customHeight="1" x14ac:dyDescent="0.25">
      <c r="B49" s="10"/>
      <c r="C49" s="10"/>
      <c r="D49" s="68"/>
      <c r="E49" s="10"/>
      <c r="F49" s="10"/>
      <c r="G49" s="10"/>
      <c r="H49" s="10"/>
      <c r="I49" s="10"/>
      <c r="J49" s="10"/>
      <c r="K49" s="10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4"/>
    </row>
    <row r="50" spans="2:26" s="6" customFormat="1" ht="21.75" customHeight="1" x14ac:dyDescent="0.25">
      <c r="B50" s="10"/>
      <c r="C50" s="10"/>
      <c r="D50" s="68"/>
      <c r="E50" s="10"/>
      <c r="F50" s="10"/>
      <c r="G50" s="10"/>
      <c r="H50" s="10"/>
      <c r="I50" s="10"/>
      <c r="J50" s="10"/>
      <c r="K50" s="10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4"/>
    </row>
    <row r="51" spans="2:26" s="6" customFormat="1" ht="21.75" customHeight="1" x14ac:dyDescent="0.25">
      <c r="B51" s="10"/>
      <c r="C51" s="10"/>
      <c r="D51" s="68"/>
      <c r="E51" s="10"/>
      <c r="F51" s="10"/>
      <c r="G51" s="10"/>
      <c r="H51" s="10"/>
      <c r="I51" s="10"/>
      <c r="J51" s="10"/>
      <c r="K51" s="10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4"/>
    </row>
    <row r="52" spans="2:26" s="6" customFormat="1" ht="21.75" customHeight="1" x14ac:dyDescent="0.25">
      <c r="B52" s="10"/>
      <c r="C52" s="10"/>
      <c r="D52" s="68"/>
      <c r="E52" s="10"/>
      <c r="F52" s="10"/>
      <c r="G52" s="10"/>
      <c r="H52" s="10"/>
      <c r="I52" s="10"/>
      <c r="J52" s="10"/>
      <c r="K52" s="10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4"/>
    </row>
    <row r="53" spans="2:26" s="6" customFormat="1" ht="21.75" customHeight="1" x14ac:dyDescent="0.25">
      <c r="B53" s="10"/>
      <c r="C53" s="10"/>
      <c r="D53" s="68"/>
      <c r="E53" s="10"/>
      <c r="F53" s="10"/>
      <c r="G53" s="10"/>
      <c r="H53" s="10"/>
      <c r="I53" s="10"/>
      <c r="J53" s="10"/>
      <c r="K53" s="10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4"/>
    </row>
    <row r="54" spans="2:26" s="6" customFormat="1" ht="21.75" customHeight="1" x14ac:dyDescent="0.25">
      <c r="B54" s="10"/>
      <c r="C54" s="10"/>
      <c r="D54" s="68"/>
      <c r="E54" s="10"/>
      <c r="F54" s="10"/>
      <c r="G54" s="10"/>
      <c r="H54" s="10"/>
      <c r="I54" s="10"/>
      <c r="J54" s="10"/>
      <c r="K54" s="10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4"/>
    </row>
    <row r="55" spans="2:26" s="6" customFormat="1" ht="21.75" customHeight="1" x14ac:dyDescent="0.25">
      <c r="B55" s="10"/>
      <c r="C55" s="10"/>
      <c r="D55" s="68"/>
      <c r="E55" s="10"/>
      <c r="F55" s="10"/>
      <c r="G55" s="10"/>
      <c r="H55" s="10"/>
      <c r="I55" s="10"/>
      <c r="J55" s="10"/>
      <c r="K55" s="10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4"/>
    </row>
    <row r="56" spans="2:26" s="6" customFormat="1" ht="21.75" customHeight="1" x14ac:dyDescent="0.25">
      <c r="B56" s="10"/>
      <c r="C56" s="10"/>
      <c r="D56" s="68"/>
      <c r="E56" s="10"/>
      <c r="F56" s="10"/>
      <c r="G56" s="10"/>
      <c r="H56" s="10"/>
      <c r="I56" s="10"/>
      <c r="J56" s="10"/>
      <c r="K56" s="10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4"/>
    </row>
    <row r="57" spans="2:26" s="6" customFormat="1" ht="21.75" customHeight="1" x14ac:dyDescent="0.25">
      <c r="B57" s="10"/>
      <c r="C57" s="10"/>
      <c r="D57" s="68"/>
      <c r="E57" s="10"/>
      <c r="F57" s="10"/>
      <c r="G57" s="10"/>
      <c r="H57" s="10"/>
      <c r="I57" s="10"/>
      <c r="J57" s="10"/>
      <c r="K57" s="10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4"/>
    </row>
    <row r="58" spans="2:26" s="6" customFormat="1" ht="21.75" customHeight="1" x14ac:dyDescent="0.25">
      <c r="B58" s="10"/>
      <c r="C58" s="10"/>
      <c r="D58" s="68"/>
      <c r="E58" s="10"/>
      <c r="F58" s="10"/>
      <c r="G58" s="10"/>
      <c r="H58" s="10"/>
      <c r="I58" s="10"/>
      <c r="J58" s="10"/>
      <c r="K58" s="10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4"/>
    </row>
    <row r="59" spans="2:26" s="6" customFormat="1" ht="21.75" customHeight="1" x14ac:dyDescent="0.25">
      <c r="B59" s="10"/>
      <c r="C59" s="10"/>
      <c r="D59" s="68"/>
      <c r="E59" s="10"/>
      <c r="F59" s="10"/>
      <c r="G59" s="10"/>
      <c r="H59" s="10"/>
      <c r="I59" s="10"/>
      <c r="J59" s="10"/>
      <c r="K59" s="10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4"/>
    </row>
    <row r="60" spans="2:26" s="6" customFormat="1" ht="21.75" customHeight="1" x14ac:dyDescent="0.25">
      <c r="B60" s="10"/>
      <c r="C60" s="10"/>
      <c r="D60" s="68"/>
      <c r="E60" s="10"/>
      <c r="F60" s="10"/>
      <c r="G60" s="10"/>
      <c r="H60" s="10"/>
      <c r="I60" s="10"/>
      <c r="J60" s="10"/>
      <c r="K60" s="10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4"/>
    </row>
    <row r="61" spans="2:26" s="6" customFormat="1" ht="21.75" customHeight="1" x14ac:dyDescent="0.25">
      <c r="B61" s="10"/>
      <c r="C61" s="10"/>
      <c r="D61" s="68"/>
      <c r="E61" s="10"/>
      <c r="F61" s="10"/>
      <c r="G61" s="10"/>
      <c r="H61" s="10"/>
      <c r="I61" s="10"/>
      <c r="J61" s="10"/>
      <c r="K61" s="10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4"/>
    </row>
    <row r="62" spans="2:26" s="6" customFormat="1" ht="21.75" customHeight="1" x14ac:dyDescent="0.25">
      <c r="B62" s="10"/>
      <c r="C62" s="10"/>
      <c r="D62" s="68"/>
      <c r="E62" s="10"/>
      <c r="F62" s="10"/>
      <c r="G62" s="10"/>
      <c r="H62" s="10"/>
      <c r="I62" s="10"/>
      <c r="J62" s="10"/>
      <c r="K62" s="10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4"/>
    </row>
    <row r="63" spans="2:26" s="6" customFormat="1" ht="21.75" customHeight="1" x14ac:dyDescent="0.25">
      <c r="B63" s="10"/>
      <c r="C63" s="10"/>
      <c r="D63" s="68"/>
      <c r="E63" s="10"/>
      <c r="F63" s="10"/>
      <c r="G63" s="10"/>
      <c r="H63" s="10"/>
      <c r="I63" s="10"/>
      <c r="J63" s="10"/>
      <c r="K63" s="10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4"/>
    </row>
    <row r="64" spans="2:26" s="6" customFormat="1" ht="21.75" customHeight="1" x14ac:dyDescent="0.25">
      <c r="B64" s="10"/>
      <c r="C64" s="10"/>
      <c r="D64" s="68"/>
      <c r="E64" s="10"/>
      <c r="F64" s="10"/>
      <c r="G64" s="10"/>
      <c r="H64" s="10"/>
      <c r="I64" s="10"/>
      <c r="J64" s="10"/>
      <c r="K64" s="10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4"/>
    </row>
    <row r="65" spans="2:26" s="6" customFormat="1" ht="21.75" customHeight="1" x14ac:dyDescent="0.25">
      <c r="B65" s="10"/>
      <c r="C65" s="10"/>
      <c r="D65" s="68"/>
      <c r="E65" s="10"/>
      <c r="F65" s="10"/>
      <c r="G65" s="10"/>
      <c r="H65" s="10"/>
      <c r="I65" s="10"/>
      <c r="J65" s="10"/>
      <c r="K65" s="10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4"/>
    </row>
    <row r="66" spans="2:26" s="6" customFormat="1" ht="21.75" customHeight="1" x14ac:dyDescent="0.25">
      <c r="B66" s="10"/>
      <c r="C66" s="10"/>
      <c r="D66" s="68"/>
      <c r="E66" s="10"/>
      <c r="F66" s="10"/>
      <c r="G66" s="10"/>
      <c r="H66" s="10"/>
      <c r="I66" s="10"/>
      <c r="J66" s="10"/>
      <c r="K66" s="10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4"/>
    </row>
    <row r="67" spans="2:26" s="6" customFormat="1" ht="21.75" customHeight="1" x14ac:dyDescent="0.25">
      <c r="B67" s="10"/>
      <c r="C67" s="10"/>
      <c r="D67" s="68"/>
      <c r="E67" s="10"/>
      <c r="F67" s="10"/>
      <c r="G67" s="10"/>
      <c r="H67" s="10"/>
      <c r="I67" s="10"/>
      <c r="J67" s="10"/>
      <c r="K67" s="10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4"/>
    </row>
    <row r="68" spans="2:26" s="6" customFormat="1" ht="21.75" customHeight="1" x14ac:dyDescent="0.25">
      <c r="B68" s="10"/>
      <c r="C68" s="10"/>
      <c r="D68" s="68"/>
      <c r="E68" s="10"/>
      <c r="F68" s="10"/>
      <c r="G68" s="10"/>
      <c r="H68" s="10"/>
      <c r="I68" s="10"/>
      <c r="J68" s="10"/>
      <c r="K68" s="10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4"/>
    </row>
    <row r="69" spans="2:26" s="6" customFormat="1" ht="21.75" customHeight="1" x14ac:dyDescent="0.25">
      <c r="B69" s="10"/>
      <c r="C69" s="10"/>
      <c r="D69" s="68"/>
      <c r="E69" s="10"/>
      <c r="F69" s="10"/>
      <c r="G69" s="10"/>
      <c r="H69" s="10"/>
      <c r="I69" s="10"/>
      <c r="J69" s="10"/>
      <c r="K69" s="10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4"/>
    </row>
    <row r="70" spans="2:26" s="6" customFormat="1" ht="21.75" customHeight="1" x14ac:dyDescent="0.25">
      <c r="B70" s="10"/>
      <c r="C70" s="10"/>
      <c r="D70" s="68"/>
      <c r="E70" s="10"/>
      <c r="F70" s="10"/>
      <c r="G70" s="10"/>
      <c r="H70" s="10"/>
      <c r="I70" s="10"/>
      <c r="J70" s="10"/>
      <c r="K70" s="10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4"/>
    </row>
    <row r="71" spans="2:26" s="6" customFormat="1" ht="21.75" customHeight="1" x14ac:dyDescent="0.25">
      <c r="B71" s="10"/>
      <c r="C71" s="10"/>
      <c r="D71" s="68"/>
      <c r="E71" s="10"/>
      <c r="F71" s="10"/>
      <c r="G71" s="10"/>
      <c r="H71" s="10"/>
      <c r="I71" s="10"/>
      <c r="J71" s="10"/>
      <c r="K71" s="10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4"/>
    </row>
    <row r="72" spans="2:26" s="6" customFormat="1" ht="21.75" customHeight="1" x14ac:dyDescent="0.25">
      <c r="B72" s="10"/>
      <c r="C72" s="10"/>
      <c r="D72" s="68"/>
      <c r="E72" s="10"/>
      <c r="F72" s="10"/>
      <c r="G72" s="10"/>
      <c r="H72" s="10"/>
      <c r="I72" s="10"/>
      <c r="J72" s="10"/>
      <c r="K72" s="10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4"/>
    </row>
    <row r="73" spans="2:26" s="6" customFormat="1" ht="21.75" customHeight="1" x14ac:dyDescent="0.25">
      <c r="B73" s="10"/>
      <c r="C73" s="10"/>
      <c r="D73" s="68"/>
      <c r="E73" s="10"/>
      <c r="F73" s="10"/>
      <c r="G73" s="10"/>
      <c r="H73" s="10"/>
      <c r="I73" s="10"/>
      <c r="J73" s="10"/>
      <c r="K73" s="10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4"/>
    </row>
    <row r="74" spans="2:26" s="6" customFormat="1" ht="21.75" customHeight="1" x14ac:dyDescent="0.25">
      <c r="B74" s="10"/>
      <c r="C74" s="10"/>
      <c r="D74" s="68"/>
      <c r="E74" s="10"/>
      <c r="F74" s="10"/>
      <c r="G74" s="10"/>
      <c r="H74" s="10"/>
      <c r="I74" s="10"/>
      <c r="J74" s="10"/>
      <c r="K74" s="10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4"/>
    </row>
    <row r="75" spans="2:26" s="6" customFormat="1" ht="21.75" customHeight="1" x14ac:dyDescent="0.25">
      <c r="B75" s="10"/>
      <c r="C75" s="10"/>
      <c r="D75" s="68"/>
      <c r="E75" s="10"/>
      <c r="F75" s="10"/>
      <c r="G75" s="10"/>
      <c r="H75" s="10"/>
      <c r="I75" s="10"/>
      <c r="J75" s="10"/>
      <c r="K75" s="10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4"/>
    </row>
    <row r="76" spans="2:26" ht="15" x14ac:dyDescent="0.25">
      <c r="B76" s="10"/>
      <c r="C76" s="10"/>
      <c r="D76" s="68"/>
      <c r="E76" s="10"/>
      <c r="F76" s="10"/>
      <c r="G76" s="10"/>
      <c r="H76" s="10"/>
      <c r="I76" s="10"/>
      <c r="J76" s="10"/>
      <c r="K76" s="10"/>
    </row>
    <row r="77" spans="2:26" ht="15" x14ac:dyDescent="0.25">
      <c r="B77" s="10"/>
      <c r="C77" s="10"/>
      <c r="D77" s="68"/>
      <c r="E77" s="10"/>
      <c r="F77" s="10"/>
      <c r="G77" s="10"/>
      <c r="H77" s="10"/>
      <c r="I77" s="10"/>
      <c r="J77" s="10"/>
      <c r="K77" s="10"/>
    </row>
    <row r="78" spans="2:26" ht="15" x14ac:dyDescent="0.25">
      <c r="B78" s="10"/>
      <c r="C78" s="10"/>
      <c r="D78" s="68"/>
      <c r="E78" s="10"/>
      <c r="F78" s="10"/>
      <c r="G78" s="10"/>
      <c r="H78" s="10"/>
      <c r="I78" s="10"/>
      <c r="J78" s="10"/>
      <c r="K78" s="10"/>
    </row>
    <row r="79" spans="2:26" ht="15" x14ac:dyDescent="0.25">
      <c r="B79" s="10"/>
      <c r="C79" s="10"/>
      <c r="D79" s="68"/>
      <c r="E79" s="10"/>
      <c r="F79" s="10"/>
      <c r="G79" s="10"/>
      <c r="H79" s="10"/>
      <c r="I79" s="10"/>
      <c r="J79" s="10"/>
      <c r="K79" s="10"/>
    </row>
    <row r="80" spans="2:26" ht="15" x14ac:dyDescent="0.25">
      <c r="B80" s="10"/>
      <c r="C80" s="10"/>
      <c r="D80" s="68"/>
      <c r="E80" s="10"/>
      <c r="F80" s="10"/>
      <c r="G80" s="10"/>
      <c r="H80" s="10"/>
      <c r="I80" s="10"/>
      <c r="J80" s="10"/>
      <c r="K80" s="10"/>
    </row>
    <row r="81" spans="2:11" ht="15" x14ac:dyDescent="0.25">
      <c r="B81" s="10"/>
      <c r="C81" s="10"/>
      <c r="D81" s="68"/>
      <c r="E81" s="10"/>
      <c r="F81" s="10"/>
      <c r="G81" s="10"/>
      <c r="H81" s="10"/>
      <c r="I81" s="10"/>
      <c r="J81" s="10"/>
      <c r="K81" s="10"/>
    </row>
    <row r="82" spans="2:11" ht="15" x14ac:dyDescent="0.25">
      <c r="B82" s="10"/>
      <c r="C82" s="10"/>
      <c r="D82" s="68"/>
      <c r="E82" s="10"/>
      <c r="F82" s="10"/>
      <c r="G82" s="10"/>
      <c r="H82" s="10"/>
      <c r="I82" s="10"/>
      <c r="J82" s="10"/>
      <c r="K82" s="10"/>
    </row>
    <row r="83" spans="2:11" ht="15" x14ac:dyDescent="0.25">
      <c r="B83" s="10"/>
      <c r="C83" s="10"/>
      <c r="D83" s="68"/>
      <c r="E83" s="10"/>
      <c r="F83" s="10"/>
      <c r="G83" s="10"/>
      <c r="H83" s="10"/>
      <c r="I83" s="10"/>
      <c r="J83" s="10"/>
      <c r="K83" s="10"/>
    </row>
    <row r="84" spans="2:11" ht="15" x14ac:dyDescent="0.25">
      <c r="B84" s="10"/>
      <c r="C84" s="10"/>
      <c r="D84" s="68"/>
      <c r="E84" s="10"/>
      <c r="F84" s="10"/>
      <c r="G84" s="10"/>
      <c r="H84" s="10"/>
      <c r="I84" s="10"/>
      <c r="J84" s="10"/>
      <c r="K84" s="10"/>
    </row>
    <row r="85" spans="2:11" ht="15" x14ac:dyDescent="0.25">
      <c r="B85" s="10"/>
      <c r="C85" s="10"/>
      <c r="D85" s="68"/>
      <c r="E85" s="10"/>
      <c r="F85" s="10"/>
      <c r="G85" s="10"/>
      <c r="H85" s="10"/>
      <c r="I85" s="10"/>
      <c r="J85" s="10"/>
      <c r="K85" s="10"/>
    </row>
    <row r="86" spans="2:11" ht="15" x14ac:dyDescent="0.25">
      <c r="B86" s="10"/>
      <c r="C86" s="10"/>
      <c r="D86" s="68"/>
      <c r="E86" s="10"/>
      <c r="F86" s="10"/>
      <c r="G86" s="10"/>
      <c r="H86" s="10"/>
      <c r="I86" s="10"/>
      <c r="J86" s="10"/>
      <c r="K86" s="10"/>
    </row>
    <row r="87" spans="2:11" ht="15" x14ac:dyDescent="0.25">
      <c r="B87" s="10"/>
      <c r="C87" s="10"/>
      <c r="D87" s="68"/>
      <c r="E87" s="10"/>
      <c r="F87" s="10"/>
      <c r="G87" s="10"/>
      <c r="H87" s="10"/>
      <c r="I87" s="10"/>
      <c r="J87" s="10"/>
      <c r="K87" s="10"/>
    </row>
    <row r="88" spans="2:11" ht="15" x14ac:dyDescent="0.25">
      <c r="B88" s="10"/>
      <c r="C88" s="10"/>
      <c r="D88" s="68"/>
      <c r="E88" s="10"/>
      <c r="F88" s="10"/>
      <c r="G88" s="10"/>
      <c r="H88" s="10"/>
      <c r="I88" s="10"/>
      <c r="J88" s="10"/>
      <c r="K88" s="10"/>
    </row>
    <row r="89" spans="2:11" ht="15" x14ac:dyDescent="0.25">
      <c r="B89" s="10"/>
      <c r="C89" s="10"/>
      <c r="D89" s="68"/>
      <c r="E89" s="10"/>
      <c r="F89" s="10"/>
      <c r="G89" s="10"/>
      <c r="H89" s="10"/>
      <c r="I89" s="10"/>
      <c r="J89" s="10"/>
      <c r="K89" s="10"/>
    </row>
    <row r="90" spans="2:11" ht="15" x14ac:dyDescent="0.25">
      <c r="B90" s="10"/>
      <c r="C90" s="10"/>
      <c r="D90" s="68"/>
      <c r="E90" s="10"/>
      <c r="F90" s="10"/>
      <c r="G90" s="10"/>
      <c r="H90" s="10"/>
      <c r="I90" s="10"/>
      <c r="J90" s="10"/>
      <c r="K90" s="10"/>
    </row>
    <row r="91" spans="2:11" ht="15" x14ac:dyDescent="0.25">
      <c r="B91" s="10"/>
      <c r="C91" s="10"/>
      <c r="D91" s="68"/>
      <c r="E91" s="10"/>
      <c r="F91" s="10"/>
      <c r="G91" s="10"/>
      <c r="H91" s="10"/>
      <c r="I91" s="10"/>
      <c r="J91" s="10"/>
      <c r="K91" s="10"/>
    </row>
    <row r="92" spans="2:11" ht="15" x14ac:dyDescent="0.25">
      <c r="B92" s="10"/>
      <c r="C92" s="10"/>
      <c r="D92" s="68"/>
      <c r="E92" s="10"/>
      <c r="F92" s="10"/>
      <c r="G92" s="10"/>
      <c r="H92" s="10"/>
      <c r="I92" s="10"/>
      <c r="J92" s="10"/>
      <c r="K92" s="10"/>
    </row>
    <row r="93" spans="2:11" ht="15" x14ac:dyDescent="0.25">
      <c r="B93" s="10"/>
      <c r="C93" s="10"/>
      <c r="D93" s="68"/>
      <c r="E93" s="10"/>
      <c r="F93" s="10"/>
      <c r="G93" s="10"/>
      <c r="H93" s="10"/>
      <c r="I93" s="10"/>
      <c r="J93" s="10"/>
      <c r="K93" s="10"/>
    </row>
    <row r="94" spans="2:11" ht="15" x14ac:dyDescent="0.25">
      <c r="B94" s="10"/>
      <c r="C94" s="10"/>
      <c r="D94" s="68"/>
      <c r="E94" s="10"/>
      <c r="F94" s="10"/>
      <c r="G94" s="10"/>
      <c r="H94" s="10"/>
      <c r="I94" s="10"/>
      <c r="J94" s="10"/>
      <c r="K94" s="10"/>
    </row>
    <row r="95" spans="2:11" ht="15" x14ac:dyDescent="0.25">
      <c r="B95" s="10"/>
      <c r="C95" s="10"/>
      <c r="D95" s="68"/>
      <c r="E95" s="10"/>
      <c r="F95" s="10"/>
      <c r="G95" s="10"/>
      <c r="H95" s="10"/>
      <c r="I95" s="10"/>
      <c r="J95" s="10"/>
      <c r="K95" s="10"/>
    </row>
    <row r="96" spans="2:11" ht="15" x14ac:dyDescent="0.25">
      <c r="B96" s="10"/>
      <c r="C96" s="10"/>
      <c r="D96" s="68"/>
      <c r="E96" s="10"/>
      <c r="F96" s="10"/>
      <c r="G96" s="10"/>
      <c r="H96" s="10"/>
      <c r="I96" s="10"/>
      <c r="J96" s="10"/>
      <c r="K96" s="10"/>
    </row>
    <row r="97" spans="2:11" ht="15" x14ac:dyDescent="0.25">
      <c r="B97" s="10"/>
      <c r="C97" s="10"/>
      <c r="D97" s="68"/>
      <c r="E97" s="10"/>
      <c r="F97" s="10"/>
      <c r="G97" s="10"/>
      <c r="H97" s="10"/>
      <c r="I97" s="10"/>
      <c r="J97" s="10"/>
      <c r="K97" s="10"/>
    </row>
    <row r="98" spans="2:11" ht="15" x14ac:dyDescent="0.25">
      <c r="B98" s="10"/>
      <c r="C98" s="10"/>
      <c r="D98" s="68"/>
      <c r="E98" s="10"/>
      <c r="F98" s="10"/>
      <c r="G98" s="10"/>
      <c r="H98" s="10"/>
      <c r="I98" s="10"/>
      <c r="J98" s="10"/>
      <c r="K98" s="10"/>
    </row>
    <row r="99" spans="2:11" ht="15" x14ac:dyDescent="0.25">
      <c r="B99" s="10"/>
      <c r="C99" s="10"/>
      <c r="D99" s="68"/>
      <c r="E99" s="10"/>
      <c r="F99" s="10"/>
      <c r="G99" s="10"/>
      <c r="H99" s="10"/>
      <c r="I99" s="10"/>
      <c r="J99" s="10"/>
      <c r="K99" s="10"/>
    </row>
    <row r="100" spans="2:11" ht="15" x14ac:dyDescent="0.25">
      <c r="B100" s="10"/>
      <c r="C100" s="10"/>
      <c r="D100" s="68"/>
      <c r="E100" s="10"/>
      <c r="F100" s="10"/>
      <c r="G100" s="10"/>
      <c r="H100" s="10"/>
      <c r="I100" s="10"/>
      <c r="J100" s="10"/>
      <c r="K100" s="10"/>
    </row>
    <row r="101" spans="2:11" ht="15" x14ac:dyDescent="0.25">
      <c r="B101" s="10"/>
      <c r="C101" s="10"/>
      <c r="D101" s="68"/>
      <c r="E101" s="10"/>
      <c r="F101" s="10"/>
      <c r="G101" s="10"/>
      <c r="H101" s="10"/>
      <c r="I101" s="10"/>
      <c r="J101" s="10"/>
      <c r="K101" s="10"/>
    </row>
    <row r="102" spans="2:11" ht="15" x14ac:dyDescent="0.25">
      <c r="B102" s="10"/>
      <c r="C102" s="10"/>
      <c r="D102" s="68"/>
      <c r="E102" s="10"/>
      <c r="F102" s="10"/>
      <c r="G102" s="10"/>
      <c r="H102" s="10"/>
      <c r="I102" s="10"/>
      <c r="J102" s="10"/>
      <c r="K102" s="10"/>
    </row>
    <row r="103" spans="2:11" ht="15" x14ac:dyDescent="0.25">
      <c r="B103" s="10"/>
      <c r="C103" s="10"/>
      <c r="D103" s="68"/>
      <c r="E103" s="10"/>
      <c r="F103" s="10"/>
      <c r="G103" s="10"/>
      <c r="H103" s="10"/>
      <c r="I103" s="10"/>
      <c r="J103" s="10"/>
      <c r="K103" s="10"/>
    </row>
    <row r="104" spans="2:11" ht="15" x14ac:dyDescent="0.25">
      <c r="B104" s="10"/>
      <c r="C104" s="10"/>
      <c r="D104" s="68"/>
      <c r="E104" s="10"/>
      <c r="F104" s="10"/>
      <c r="G104" s="10"/>
      <c r="H104" s="10"/>
      <c r="I104" s="10"/>
      <c r="J104" s="10"/>
      <c r="K104" s="10"/>
    </row>
    <row r="105" spans="2:11" ht="15" x14ac:dyDescent="0.25">
      <c r="B105" s="10"/>
      <c r="C105" s="10"/>
      <c r="D105" s="68"/>
      <c r="E105" s="10"/>
      <c r="F105" s="10"/>
      <c r="G105" s="10"/>
      <c r="H105" s="10"/>
      <c r="I105" s="10"/>
      <c r="J105" s="10"/>
      <c r="K105" s="10"/>
    </row>
    <row r="106" spans="2:11" ht="15" x14ac:dyDescent="0.25">
      <c r="B106" s="10"/>
      <c r="C106" s="10"/>
      <c r="D106" s="68"/>
      <c r="E106" s="10"/>
      <c r="F106" s="10"/>
      <c r="G106" s="10"/>
      <c r="H106" s="10"/>
      <c r="I106" s="10"/>
      <c r="J106" s="10"/>
      <c r="K106" s="10"/>
    </row>
    <row r="107" spans="2:11" ht="15" x14ac:dyDescent="0.25">
      <c r="B107" s="10"/>
      <c r="C107" s="10"/>
      <c r="D107" s="68"/>
      <c r="E107" s="10"/>
      <c r="F107" s="10"/>
      <c r="G107" s="10"/>
      <c r="H107" s="10"/>
      <c r="I107" s="10"/>
      <c r="J107" s="10"/>
      <c r="K107" s="10"/>
    </row>
    <row r="108" spans="2:11" ht="15" x14ac:dyDescent="0.25">
      <c r="B108" s="10"/>
      <c r="C108" s="10"/>
      <c r="D108" s="68"/>
      <c r="E108" s="10"/>
      <c r="F108" s="10"/>
      <c r="G108" s="10"/>
      <c r="H108" s="10"/>
      <c r="I108" s="10"/>
      <c r="J108" s="10"/>
      <c r="K108" s="10"/>
    </row>
    <row r="109" spans="2:11" ht="15" x14ac:dyDescent="0.25">
      <c r="B109" s="10"/>
      <c r="C109" s="10"/>
      <c r="D109" s="68"/>
      <c r="E109" s="10"/>
      <c r="F109" s="10"/>
      <c r="G109" s="10"/>
      <c r="H109" s="10"/>
      <c r="I109" s="10"/>
      <c r="J109" s="10"/>
      <c r="K109" s="10"/>
    </row>
    <row r="110" spans="2:11" ht="15" x14ac:dyDescent="0.25">
      <c r="B110" s="10"/>
      <c r="C110" s="10"/>
      <c r="D110" s="68"/>
      <c r="E110" s="10"/>
      <c r="F110" s="10"/>
      <c r="G110" s="10"/>
      <c r="H110" s="10"/>
      <c r="I110" s="10"/>
      <c r="J110" s="10"/>
      <c r="K110" s="10"/>
    </row>
    <row r="111" spans="2:11" ht="15" x14ac:dyDescent="0.25">
      <c r="B111" s="10"/>
      <c r="C111" s="10"/>
      <c r="D111" s="68"/>
      <c r="E111" s="10"/>
      <c r="F111" s="10"/>
      <c r="G111" s="10"/>
      <c r="H111" s="10"/>
      <c r="I111" s="10"/>
      <c r="J111" s="10"/>
      <c r="K111" s="10"/>
    </row>
    <row r="112" spans="2:11" ht="15" x14ac:dyDescent="0.25">
      <c r="B112" s="10"/>
      <c r="C112" s="10"/>
      <c r="D112" s="68"/>
      <c r="E112" s="10"/>
      <c r="F112" s="10"/>
      <c r="G112" s="10"/>
      <c r="H112" s="10"/>
      <c r="I112" s="10"/>
      <c r="J112" s="10"/>
      <c r="K112" s="10"/>
    </row>
    <row r="113" spans="2:11" ht="15" x14ac:dyDescent="0.25">
      <c r="B113" s="10"/>
      <c r="C113" s="10"/>
      <c r="D113" s="68"/>
      <c r="E113" s="10"/>
      <c r="F113" s="10"/>
      <c r="G113" s="10"/>
      <c r="H113" s="10"/>
      <c r="I113" s="10"/>
      <c r="J113" s="10"/>
      <c r="K113" s="10"/>
    </row>
    <row r="114" spans="2:11" ht="15" x14ac:dyDescent="0.25">
      <c r="B114" s="10"/>
      <c r="C114" s="10"/>
      <c r="D114" s="68"/>
      <c r="E114" s="10"/>
      <c r="F114" s="10"/>
      <c r="G114" s="10"/>
      <c r="H114" s="10"/>
      <c r="I114" s="10"/>
      <c r="J114" s="10"/>
      <c r="K114" s="10"/>
    </row>
    <row r="115" spans="2:11" ht="15" x14ac:dyDescent="0.25">
      <c r="B115" s="10"/>
      <c r="C115" s="10"/>
      <c r="D115" s="68"/>
      <c r="E115" s="10"/>
      <c r="F115" s="10"/>
      <c r="G115" s="10"/>
      <c r="H115" s="10"/>
      <c r="I115" s="10"/>
      <c r="J115" s="10"/>
      <c r="K115" s="10"/>
    </row>
    <row r="116" spans="2:11" ht="15" x14ac:dyDescent="0.25">
      <c r="B116" s="10"/>
      <c r="C116" s="10"/>
      <c r="D116" s="68"/>
      <c r="E116" s="10"/>
      <c r="F116" s="10"/>
      <c r="G116" s="10"/>
      <c r="H116" s="10"/>
      <c r="I116" s="10"/>
      <c r="J116" s="10"/>
      <c r="K116" s="10"/>
    </row>
    <row r="117" spans="2:11" ht="15" x14ac:dyDescent="0.25">
      <c r="B117" s="10"/>
      <c r="C117" s="10"/>
      <c r="D117" s="68"/>
      <c r="E117" s="10"/>
      <c r="F117" s="10"/>
      <c r="G117" s="10"/>
      <c r="H117" s="10"/>
      <c r="I117" s="10"/>
      <c r="J117" s="10"/>
      <c r="K117" s="10"/>
    </row>
    <row r="118" spans="2:11" ht="15" x14ac:dyDescent="0.25">
      <c r="B118" s="10"/>
      <c r="C118" s="10"/>
      <c r="D118" s="68"/>
      <c r="E118" s="10"/>
      <c r="F118" s="10"/>
      <c r="G118" s="10"/>
      <c r="H118" s="10"/>
      <c r="I118" s="10"/>
      <c r="J118" s="10"/>
      <c r="K118" s="10"/>
    </row>
    <row r="119" spans="2:11" ht="15" x14ac:dyDescent="0.25">
      <c r="B119" s="10"/>
      <c r="C119" s="10"/>
      <c r="D119" s="68"/>
      <c r="E119" s="10"/>
      <c r="F119" s="10"/>
      <c r="G119" s="10"/>
      <c r="H119" s="10"/>
      <c r="I119" s="10"/>
      <c r="J119" s="10"/>
      <c r="K119" s="10"/>
    </row>
    <row r="120" spans="2:11" ht="15" x14ac:dyDescent="0.25">
      <c r="B120" s="10"/>
      <c r="C120" s="10"/>
      <c r="D120" s="68"/>
      <c r="E120" s="10"/>
      <c r="F120" s="10"/>
      <c r="G120" s="10"/>
      <c r="H120" s="10"/>
      <c r="I120" s="10"/>
      <c r="J120" s="10"/>
      <c r="K120" s="10"/>
    </row>
    <row r="121" spans="2:11" ht="15" x14ac:dyDescent="0.25">
      <c r="B121" s="10"/>
      <c r="C121" s="10"/>
      <c r="D121" s="68"/>
      <c r="E121" s="10"/>
      <c r="F121" s="10"/>
      <c r="G121" s="10"/>
      <c r="H121" s="10"/>
      <c r="I121" s="10"/>
      <c r="J121" s="10"/>
      <c r="K121" s="10"/>
    </row>
    <row r="122" spans="2:11" ht="15" x14ac:dyDescent="0.25">
      <c r="B122" s="10"/>
      <c r="C122" s="10"/>
      <c r="D122" s="68"/>
      <c r="E122" s="10"/>
      <c r="F122" s="10"/>
      <c r="G122" s="10"/>
      <c r="H122" s="10"/>
      <c r="I122" s="10"/>
      <c r="J122" s="10"/>
      <c r="K122" s="10"/>
    </row>
    <row r="123" spans="2:11" ht="15" x14ac:dyDescent="0.25">
      <c r="B123" s="10"/>
      <c r="C123" s="10"/>
      <c r="D123" s="68"/>
      <c r="E123" s="10"/>
      <c r="F123" s="10"/>
      <c r="G123" s="10"/>
      <c r="H123" s="10"/>
      <c r="I123" s="10"/>
      <c r="J123" s="10"/>
      <c r="K123" s="10"/>
    </row>
    <row r="124" spans="2:11" ht="15" x14ac:dyDescent="0.25">
      <c r="B124" s="10"/>
      <c r="C124" s="10"/>
      <c r="D124" s="68"/>
      <c r="E124" s="10"/>
      <c r="F124" s="10"/>
      <c r="G124" s="10"/>
      <c r="H124" s="10"/>
      <c r="I124" s="10"/>
      <c r="J124" s="10"/>
      <c r="K124" s="10"/>
    </row>
    <row r="125" spans="2:11" ht="15" x14ac:dyDescent="0.25">
      <c r="B125" s="10"/>
      <c r="C125" s="10"/>
      <c r="D125" s="68"/>
      <c r="E125" s="10"/>
      <c r="F125" s="10"/>
      <c r="G125" s="10"/>
      <c r="H125" s="10"/>
      <c r="I125" s="10"/>
      <c r="J125" s="10"/>
      <c r="K125" s="10"/>
    </row>
    <row r="126" spans="2:11" ht="15" x14ac:dyDescent="0.25">
      <c r="B126" s="10"/>
      <c r="C126" s="10"/>
      <c r="D126" s="68"/>
      <c r="E126" s="10"/>
      <c r="F126" s="10"/>
      <c r="G126" s="10"/>
      <c r="H126" s="10"/>
      <c r="I126" s="10"/>
      <c r="J126" s="10"/>
      <c r="K126" s="10"/>
    </row>
    <row r="127" spans="2:11" ht="15" x14ac:dyDescent="0.25">
      <c r="B127" s="10"/>
      <c r="C127" s="10"/>
      <c r="D127" s="68"/>
      <c r="E127" s="10"/>
      <c r="F127" s="10"/>
      <c r="G127" s="10"/>
      <c r="H127" s="10"/>
      <c r="I127" s="10"/>
      <c r="J127" s="10"/>
      <c r="K127" s="10"/>
    </row>
    <row r="128" spans="2:11" ht="15" x14ac:dyDescent="0.25">
      <c r="B128" s="10"/>
      <c r="C128" s="10"/>
      <c r="D128" s="68"/>
      <c r="E128" s="10"/>
      <c r="F128" s="10"/>
      <c r="G128" s="10"/>
      <c r="H128" s="10"/>
      <c r="I128" s="10"/>
      <c r="J128" s="10"/>
      <c r="K128" s="10"/>
    </row>
    <row r="129" spans="2:11" ht="15" x14ac:dyDescent="0.25">
      <c r="B129" s="10"/>
      <c r="C129" s="10"/>
      <c r="D129" s="68"/>
      <c r="E129" s="10"/>
      <c r="F129" s="10"/>
      <c r="G129" s="10"/>
      <c r="H129" s="10"/>
      <c r="I129" s="10"/>
      <c r="J129" s="10"/>
      <c r="K129" s="10"/>
    </row>
    <row r="130" spans="2:11" ht="15" x14ac:dyDescent="0.25">
      <c r="B130" s="10"/>
      <c r="C130" s="10"/>
      <c r="D130" s="68"/>
      <c r="E130" s="10"/>
      <c r="F130" s="10"/>
      <c r="G130" s="10"/>
      <c r="H130" s="10"/>
      <c r="I130" s="10"/>
      <c r="J130" s="10"/>
      <c r="K130" s="10"/>
    </row>
    <row r="131" spans="2:11" ht="15" x14ac:dyDescent="0.25">
      <c r="B131" s="10"/>
      <c r="C131" s="10"/>
      <c r="D131" s="68"/>
      <c r="E131" s="10"/>
      <c r="F131" s="10"/>
      <c r="G131" s="10"/>
      <c r="H131" s="10"/>
      <c r="I131" s="10"/>
      <c r="J131" s="10"/>
      <c r="K131" s="10"/>
    </row>
    <row r="132" spans="2:11" ht="15" x14ac:dyDescent="0.25">
      <c r="B132" s="10"/>
      <c r="C132" s="10"/>
      <c r="D132" s="68"/>
      <c r="E132" s="10"/>
      <c r="F132" s="10"/>
      <c r="G132" s="10"/>
      <c r="H132" s="10"/>
      <c r="I132" s="10"/>
      <c r="J132" s="10"/>
      <c r="K132" s="10"/>
    </row>
    <row r="133" spans="2:11" ht="15" x14ac:dyDescent="0.25">
      <c r="B133" s="10"/>
      <c r="C133" s="10"/>
      <c r="D133" s="68"/>
      <c r="E133" s="10"/>
      <c r="F133" s="10"/>
      <c r="G133" s="10"/>
      <c r="H133" s="10"/>
      <c r="I133" s="10"/>
      <c r="J133" s="10"/>
      <c r="K133" s="10"/>
    </row>
    <row r="134" spans="2:11" ht="15" x14ac:dyDescent="0.25">
      <c r="B134" s="10"/>
      <c r="C134" s="10"/>
      <c r="D134" s="68"/>
      <c r="E134" s="10"/>
      <c r="F134" s="10"/>
      <c r="G134" s="10"/>
      <c r="H134" s="10"/>
      <c r="I134" s="10"/>
      <c r="J134" s="10"/>
      <c r="K134" s="10"/>
    </row>
    <row r="135" spans="2:11" ht="15" x14ac:dyDescent="0.25">
      <c r="B135" s="10"/>
      <c r="C135" s="10"/>
      <c r="D135" s="68"/>
      <c r="E135" s="10"/>
      <c r="F135" s="10"/>
      <c r="G135" s="10"/>
      <c r="H135" s="10"/>
      <c r="I135" s="10"/>
      <c r="J135" s="10"/>
      <c r="K135" s="10"/>
    </row>
    <row r="136" spans="2:11" ht="15" x14ac:dyDescent="0.25">
      <c r="B136" s="10"/>
      <c r="C136" s="10"/>
      <c r="D136" s="68"/>
      <c r="E136" s="10"/>
      <c r="F136" s="10"/>
      <c r="G136" s="10"/>
      <c r="H136" s="10"/>
      <c r="I136" s="10"/>
      <c r="J136" s="10"/>
      <c r="K136" s="10"/>
    </row>
    <row r="137" spans="2:11" ht="15" x14ac:dyDescent="0.25">
      <c r="B137" s="10"/>
      <c r="C137" s="10"/>
      <c r="D137" s="68"/>
      <c r="E137" s="10"/>
      <c r="F137" s="10"/>
      <c r="G137" s="10"/>
      <c r="H137" s="10"/>
      <c r="I137" s="10"/>
      <c r="J137" s="10"/>
      <c r="K137" s="10"/>
    </row>
    <row r="138" spans="2:11" ht="15" x14ac:dyDescent="0.25">
      <c r="B138" s="10"/>
      <c r="C138" s="10"/>
      <c r="D138" s="68"/>
      <c r="E138" s="10"/>
      <c r="F138" s="10"/>
      <c r="G138" s="10"/>
      <c r="H138" s="10"/>
      <c r="I138" s="10"/>
      <c r="J138" s="10"/>
      <c r="K138" s="10"/>
    </row>
    <row r="139" spans="2:11" ht="15" x14ac:dyDescent="0.25">
      <c r="B139" s="10"/>
      <c r="C139" s="10"/>
      <c r="D139" s="68"/>
      <c r="E139" s="10"/>
      <c r="F139" s="10"/>
      <c r="G139" s="10"/>
      <c r="H139" s="10"/>
      <c r="I139" s="10"/>
      <c r="J139" s="10"/>
      <c r="K139" s="10"/>
    </row>
    <row r="140" spans="2:11" ht="15" x14ac:dyDescent="0.25">
      <c r="B140" s="10"/>
      <c r="C140" s="10"/>
      <c r="D140" s="68"/>
      <c r="E140" s="10"/>
      <c r="F140" s="10"/>
      <c r="G140" s="10"/>
      <c r="H140" s="10"/>
      <c r="I140" s="10"/>
      <c r="J140" s="10"/>
      <c r="K140" s="10"/>
    </row>
    <row r="141" spans="2:11" ht="15" x14ac:dyDescent="0.25">
      <c r="B141" s="10"/>
      <c r="C141" s="10"/>
      <c r="D141" s="68"/>
      <c r="E141" s="10"/>
      <c r="F141" s="10"/>
      <c r="G141" s="10"/>
      <c r="H141" s="10"/>
      <c r="I141" s="10"/>
      <c r="J141" s="10"/>
      <c r="K141" s="10"/>
    </row>
    <row r="142" spans="2:11" ht="15" x14ac:dyDescent="0.25">
      <c r="B142" s="10"/>
      <c r="C142" s="10"/>
      <c r="D142" s="68"/>
      <c r="E142" s="10"/>
      <c r="F142" s="10"/>
      <c r="G142" s="10"/>
      <c r="H142" s="10"/>
      <c r="I142" s="10"/>
      <c r="J142" s="10"/>
      <c r="K142" s="10"/>
    </row>
    <row r="143" spans="2:11" ht="15" x14ac:dyDescent="0.25">
      <c r="B143" s="10"/>
      <c r="C143" s="10"/>
      <c r="D143" s="68"/>
      <c r="E143" s="10"/>
      <c r="F143" s="10"/>
      <c r="G143" s="10"/>
      <c r="H143" s="10"/>
      <c r="I143" s="10"/>
      <c r="J143" s="10"/>
      <c r="K143" s="10"/>
    </row>
    <row r="144" spans="2:11" ht="15" x14ac:dyDescent="0.25">
      <c r="B144" s="10"/>
      <c r="C144" s="10"/>
      <c r="D144" s="68"/>
      <c r="E144" s="10"/>
      <c r="F144" s="10"/>
      <c r="G144" s="10"/>
      <c r="H144" s="10"/>
      <c r="I144" s="10"/>
      <c r="J144" s="10"/>
      <c r="K144" s="10"/>
    </row>
    <row r="145" spans="2:11" ht="15" x14ac:dyDescent="0.25">
      <c r="B145" s="10"/>
      <c r="C145" s="10"/>
      <c r="D145" s="68"/>
      <c r="E145" s="10"/>
      <c r="F145" s="10"/>
      <c r="G145" s="10"/>
      <c r="H145" s="10"/>
      <c r="I145" s="10"/>
      <c r="J145" s="10"/>
      <c r="K145" s="10"/>
    </row>
    <row r="146" spans="2:11" ht="15" x14ac:dyDescent="0.25">
      <c r="B146" s="10"/>
      <c r="C146" s="10"/>
      <c r="D146" s="68"/>
      <c r="E146" s="10"/>
      <c r="F146" s="10"/>
      <c r="G146" s="10"/>
      <c r="H146" s="10"/>
      <c r="I146" s="10"/>
      <c r="J146" s="10"/>
      <c r="K146" s="10"/>
    </row>
    <row r="147" spans="2:11" ht="15" x14ac:dyDescent="0.25">
      <c r="B147" s="10"/>
      <c r="C147" s="10"/>
      <c r="D147" s="68"/>
      <c r="E147" s="10"/>
      <c r="F147" s="10"/>
      <c r="G147" s="10"/>
      <c r="H147" s="10"/>
      <c r="I147" s="10"/>
      <c r="J147" s="10"/>
      <c r="K147" s="10"/>
    </row>
    <row r="148" spans="2:11" ht="15" x14ac:dyDescent="0.25">
      <c r="B148" s="10"/>
      <c r="C148" s="10"/>
      <c r="D148" s="68"/>
      <c r="E148" s="10"/>
      <c r="F148" s="10"/>
      <c r="G148" s="10"/>
      <c r="H148" s="10"/>
      <c r="I148" s="10"/>
      <c r="J148" s="10"/>
      <c r="K148" s="10"/>
    </row>
    <row r="149" spans="2:11" ht="15" x14ac:dyDescent="0.25">
      <c r="B149" s="10"/>
      <c r="C149" s="10"/>
      <c r="D149" s="68"/>
      <c r="E149" s="10"/>
      <c r="F149" s="10"/>
      <c r="G149" s="10"/>
      <c r="H149" s="10"/>
      <c r="I149" s="10"/>
      <c r="J149" s="10"/>
      <c r="K149" s="10"/>
    </row>
    <row r="150" spans="2:11" ht="15" x14ac:dyDescent="0.25">
      <c r="B150" s="10"/>
      <c r="C150" s="10"/>
      <c r="D150" s="68"/>
      <c r="E150" s="10"/>
      <c r="F150" s="10"/>
      <c r="G150" s="10"/>
      <c r="H150" s="10"/>
      <c r="I150" s="10"/>
      <c r="J150" s="10"/>
      <c r="K150" s="10"/>
    </row>
    <row r="151" spans="2:11" ht="15" x14ac:dyDescent="0.25">
      <c r="B151" s="10"/>
      <c r="C151" s="10"/>
      <c r="D151" s="68"/>
      <c r="E151" s="10"/>
      <c r="F151" s="10"/>
      <c r="G151" s="10"/>
      <c r="H151" s="10"/>
      <c r="I151" s="10"/>
      <c r="J151" s="10"/>
      <c r="K151" s="10"/>
    </row>
    <row r="152" spans="2:11" ht="15" x14ac:dyDescent="0.25">
      <c r="B152" s="10"/>
      <c r="C152" s="10"/>
      <c r="D152" s="68"/>
      <c r="E152" s="10"/>
      <c r="F152" s="10"/>
      <c r="G152" s="10"/>
      <c r="H152" s="10"/>
      <c r="I152" s="10"/>
      <c r="J152" s="10"/>
      <c r="K152" s="10"/>
    </row>
    <row r="153" spans="2:11" ht="15" x14ac:dyDescent="0.25">
      <c r="B153" s="10"/>
      <c r="C153" s="10"/>
      <c r="D153" s="68"/>
      <c r="E153" s="10"/>
      <c r="F153" s="10"/>
      <c r="G153" s="10"/>
      <c r="H153" s="10"/>
      <c r="I153" s="10"/>
      <c r="J153" s="10"/>
      <c r="K153" s="10"/>
    </row>
    <row r="154" spans="2:11" ht="15" x14ac:dyDescent="0.25">
      <c r="B154" s="10"/>
      <c r="C154" s="10"/>
      <c r="D154" s="68"/>
      <c r="E154" s="10"/>
      <c r="F154" s="10"/>
      <c r="G154" s="10"/>
      <c r="H154" s="10"/>
      <c r="I154" s="10"/>
      <c r="J154" s="10"/>
      <c r="K154" s="10"/>
    </row>
    <row r="155" spans="2:11" ht="15" x14ac:dyDescent="0.25">
      <c r="B155" s="10"/>
      <c r="C155" s="10"/>
      <c r="D155" s="68"/>
      <c r="E155" s="10"/>
      <c r="F155" s="10"/>
      <c r="G155" s="10"/>
      <c r="H155" s="10"/>
      <c r="I155" s="10"/>
      <c r="J155" s="10"/>
      <c r="K155" s="10"/>
    </row>
    <row r="156" spans="2:11" ht="15" x14ac:dyDescent="0.25">
      <c r="B156" s="10"/>
      <c r="C156" s="10"/>
      <c r="D156" s="68"/>
      <c r="E156" s="10"/>
      <c r="F156" s="10"/>
      <c r="G156" s="10"/>
      <c r="H156" s="10"/>
      <c r="I156" s="10"/>
      <c r="J156" s="10"/>
      <c r="K156" s="10"/>
    </row>
    <row r="157" spans="2:11" ht="15" x14ac:dyDescent="0.25">
      <c r="B157" s="10"/>
      <c r="C157" s="10"/>
      <c r="D157" s="68"/>
      <c r="E157" s="10"/>
      <c r="F157" s="10"/>
      <c r="G157" s="10"/>
      <c r="H157" s="10"/>
      <c r="I157" s="10"/>
      <c r="J157" s="10"/>
      <c r="K157" s="10"/>
    </row>
    <row r="158" spans="2:11" ht="15" x14ac:dyDescent="0.25">
      <c r="B158" s="10"/>
      <c r="C158" s="10"/>
      <c r="D158" s="68"/>
      <c r="E158" s="10"/>
      <c r="F158" s="10"/>
      <c r="G158" s="10"/>
      <c r="H158" s="10"/>
      <c r="I158" s="10"/>
      <c r="J158" s="10"/>
      <c r="K158" s="10"/>
    </row>
    <row r="159" spans="2:11" ht="15" x14ac:dyDescent="0.25">
      <c r="B159" s="10"/>
      <c r="C159" s="10"/>
      <c r="D159" s="68"/>
      <c r="E159" s="10"/>
      <c r="F159" s="10"/>
      <c r="G159" s="10"/>
      <c r="H159" s="10"/>
      <c r="I159" s="10"/>
      <c r="J159" s="10"/>
      <c r="K159" s="10"/>
    </row>
    <row r="160" spans="2:11" ht="15" x14ac:dyDescent="0.25">
      <c r="B160" s="10"/>
      <c r="C160" s="10"/>
      <c r="D160" s="68"/>
      <c r="E160" s="10"/>
      <c r="F160" s="10"/>
      <c r="G160" s="10"/>
      <c r="H160" s="10"/>
      <c r="I160" s="10"/>
      <c r="J160" s="10"/>
      <c r="K160" s="10"/>
    </row>
    <row r="161" spans="2:11" ht="15" x14ac:dyDescent="0.25">
      <c r="B161" s="10"/>
      <c r="C161" s="10"/>
      <c r="D161" s="68"/>
      <c r="E161" s="10"/>
      <c r="F161" s="10"/>
      <c r="G161" s="10"/>
      <c r="H161" s="10"/>
      <c r="I161" s="10"/>
      <c r="J161" s="10"/>
      <c r="K161" s="10"/>
    </row>
    <row r="162" spans="2:11" ht="15" x14ac:dyDescent="0.25">
      <c r="B162" s="10"/>
      <c r="C162" s="10"/>
      <c r="D162" s="68"/>
      <c r="E162" s="10"/>
      <c r="F162" s="10"/>
      <c r="G162" s="10"/>
      <c r="H162" s="10"/>
      <c r="I162" s="10"/>
      <c r="J162" s="10"/>
      <c r="K162" s="10"/>
    </row>
    <row r="163" spans="2:11" ht="15" x14ac:dyDescent="0.25">
      <c r="B163" s="10"/>
      <c r="C163" s="10"/>
      <c r="D163" s="68"/>
      <c r="E163" s="10"/>
      <c r="F163" s="10"/>
      <c r="G163" s="10"/>
      <c r="H163" s="10"/>
      <c r="I163" s="10"/>
      <c r="J163" s="10"/>
      <c r="K163" s="10"/>
    </row>
    <row r="164" spans="2:11" ht="15" x14ac:dyDescent="0.25">
      <c r="B164" s="10"/>
      <c r="C164" s="10"/>
      <c r="D164" s="68"/>
      <c r="E164" s="10"/>
      <c r="F164" s="10"/>
      <c r="G164" s="10"/>
      <c r="H164" s="10"/>
      <c r="I164" s="10"/>
      <c r="J164" s="10"/>
      <c r="K164" s="10"/>
    </row>
    <row r="165" spans="2:11" ht="15" x14ac:dyDescent="0.25">
      <c r="B165" s="10"/>
      <c r="C165" s="10"/>
      <c r="D165" s="68"/>
      <c r="E165" s="10"/>
      <c r="F165" s="10"/>
      <c r="G165" s="10"/>
      <c r="H165" s="10"/>
      <c r="I165" s="10"/>
      <c r="J165" s="10"/>
      <c r="K165" s="10"/>
    </row>
    <row r="166" spans="2:11" ht="15" x14ac:dyDescent="0.25">
      <c r="B166" s="10"/>
      <c r="C166" s="10"/>
      <c r="D166" s="68"/>
      <c r="E166" s="10"/>
      <c r="F166" s="10"/>
      <c r="G166" s="10"/>
      <c r="H166" s="10"/>
      <c r="I166" s="10"/>
      <c r="J166" s="10"/>
      <c r="K166" s="10"/>
    </row>
    <row r="167" spans="2:11" ht="15" x14ac:dyDescent="0.25">
      <c r="B167" s="10"/>
      <c r="C167" s="10"/>
      <c r="D167" s="68"/>
      <c r="E167" s="10"/>
      <c r="F167" s="10"/>
      <c r="G167" s="10"/>
      <c r="H167" s="10"/>
      <c r="I167" s="10"/>
      <c r="J167" s="10"/>
      <c r="K167" s="10"/>
    </row>
    <row r="168" spans="2:11" ht="15" x14ac:dyDescent="0.25">
      <c r="B168" s="10"/>
      <c r="C168" s="10"/>
      <c r="D168" s="68"/>
      <c r="E168" s="10"/>
      <c r="F168" s="10"/>
      <c r="G168" s="10"/>
      <c r="H168" s="10"/>
      <c r="I168" s="10"/>
      <c r="J168" s="10"/>
      <c r="K168" s="10"/>
    </row>
    <row r="169" spans="2:11" ht="15" x14ac:dyDescent="0.25">
      <c r="B169" s="10"/>
      <c r="C169" s="10"/>
      <c r="D169" s="68"/>
      <c r="E169" s="10"/>
      <c r="F169" s="10"/>
      <c r="G169" s="10"/>
      <c r="H169" s="10"/>
      <c r="I169" s="10"/>
      <c r="J169" s="10"/>
      <c r="K169" s="10"/>
    </row>
    <row r="170" spans="2:11" ht="15" x14ac:dyDescent="0.25">
      <c r="B170" s="10"/>
      <c r="C170" s="10"/>
      <c r="D170" s="68"/>
      <c r="E170" s="10"/>
      <c r="F170" s="10"/>
      <c r="G170" s="10"/>
      <c r="H170" s="10"/>
      <c r="I170" s="10"/>
      <c r="J170" s="10"/>
      <c r="K170" s="10"/>
    </row>
    <row r="171" spans="2:11" ht="15" x14ac:dyDescent="0.25">
      <c r="B171" s="10"/>
      <c r="C171" s="10"/>
      <c r="D171" s="68"/>
      <c r="E171" s="10"/>
      <c r="F171" s="10"/>
      <c r="G171" s="10"/>
      <c r="H171" s="10"/>
      <c r="I171" s="10"/>
      <c r="J171" s="10"/>
      <c r="K171" s="10"/>
    </row>
    <row r="172" spans="2:11" ht="15" x14ac:dyDescent="0.25">
      <c r="B172" s="10"/>
      <c r="C172" s="10"/>
      <c r="D172" s="68"/>
      <c r="E172" s="10"/>
      <c r="F172" s="10"/>
      <c r="G172" s="10"/>
      <c r="H172" s="10"/>
      <c r="I172" s="10"/>
      <c r="J172" s="10"/>
      <c r="K172" s="10"/>
    </row>
    <row r="173" spans="2:11" ht="15" x14ac:dyDescent="0.25">
      <c r="B173" s="10"/>
      <c r="C173" s="10"/>
      <c r="D173" s="68"/>
      <c r="E173" s="10"/>
      <c r="F173" s="10"/>
      <c r="G173" s="10"/>
      <c r="H173" s="10"/>
      <c r="I173" s="10"/>
      <c r="J173" s="10"/>
      <c r="K173" s="10"/>
    </row>
    <row r="174" spans="2:11" ht="15" x14ac:dyDescent="0.25">
      <c r="B174" s="10"/>
      <c r="C174" s="10"/>
      <c r="D174" s="68"/>
      <c r="E174" s="10"/>
      <c r="F174" s="10"/>
      <c r="G174" s="10"/>
      <c r="H174" s="10"/>
      <c r="I174" s="10"/>
      <c r="J174" s="10"/>
      <c r="K174" s="10"/>
    </row>
    <row r="175" spans="2:11" ht="15" x14ac:dyDescent="0.25">
      <c r="B175" s="10"/>
      <c r="C175" s="10"/>
      <c r="D175" s="68"/>
      <c r="E175" s="10"/>
      <c r="F175" s="10"/>
      <c r="G175" s="10"/>
      <c r="H175" s="10"/>
      <c r="I175" s="10"/>
      <c r="J175" s="10"/>
      <c r="K175" s="10"/>
    </row>
    <row r="176" spans="2:11" ht="15" x14ac:dyDescent="0.25">
      <c r="B176" s="10"/>
      <c r="C176" s="10"/>
      <c r="D176" s="68"/>
      <c r="E176" s="10"/>
      <c r="F176" s="10"/>
      <c r="G176" s="10"/>
      <c r="H176" s="10"/>
      <c r="I176" s="10"/>
      <c r="J176" s="10"/>
      <c r="K176" s="10"/>
    </row>
    <row r="177" spans="2:11" ht="15" x14ac:dyDescent="0.25">
      <c r="B177" s="10"/>
      <c r="C177" s="10"/>
      <c r="D177" s="68"/>
      <c r="E177" s="10"/>
      <c r="F177" s="10"/>
      <c r="G177" s="10"/>
      <c r="H177" s="10"/>
      <c r="I177" s="10"/>
      <c r="J177" s="10"/>
      <c r="K177" s="10"/>
    </row>
    <row r="178" spans="2:11" ht="15" x14ac:dyDescent="0.25">
      <c r="B178" s="10"/>
      <c r="C178" s="10"/>
      <c r="D178" s="68"/>
      <c r="E178" s="10"/>
      <c r="F178" s="10"/>
      <c r="G178" s="10"/>
      <c r="H178" s="10"/>
      <c r="I178" s="10"/>
      <c r="J178" s="10"/>
      <c r="K178" s="10"/>
    </row>
    <row r="179" spans="2:11" ht="15" x14ac:dyDescent="0.25">
      <c r="B179" s="10"/>
      <c r="C179" s="10"/>
      <c r="D179" s="68"/>
      <c r="E179" s="10"/>
      <c r="F179" s="10"/>
      <c r="G179" s="10"/>
      <c r="H179" s="10"/>
      <c r="I179" s="10"/>
      <c r="J179" s="10"/>
      <c r="K179" s="10"/>
    </row>
    <row r="180" spans="2:11" ht="15" x14ac:dyDescent="0.25">
      <c r="B180" s="10"/>
      <c r="C180" s="10"/>
      <c r="D180" s="68"/>
      <c r="E180" s="10"/>
      <c r="F180" s="10"/>
      <c r="G180" s="10"/>
      <c r="H180" s="10"/>
      <c r="I180" s="10"/>
      <c r="J180" s="10"/>
      <c r="K180" s="10"/>
    </row>
    <row r="181" spans="2:11" ht="15" x14ac:dyDescent="0.25">
      <c r="B181" s="10"/>
      <c r="C181" s="10"/>
      <c r="D181" s="68"/>
      <c r="E181" s="10"/>
      <c r="F181" s="10"/>
      <c r="G181" s="10"/>
      <c r="H181" s="10"/>
      <c r="I181" s="10"/>
      <c r="J181" s="10"/>
      <c r="K181" s="10"/>
    </row>
    <row r="182" spans="2:11" ht="15" x14ac:dyDescent="0.25">
      <c r="B182" s="10"/>
      <c r="C182" s="10"/>
      <c r="D182" s="68"/>
      <c r="E182" s="10"/>
      <c r="F182" s="10"/>
      <c r="G182" s="10"/>
      <c r="H182" s="10"/>
      <c r="I182" s="10"/>
      <c r="J182" s="10"/>
      <c r="K182" s="10"/>
    </row>
    <row r="183" spans="2:11" ht="15" x14ac:dyDescent="0.25">
      <c r="B183" s="10"/>
      <c r="C183" s="10"/>
      <c r="D183" s="68"/>
      <c r="E183" s="10"/>
      <c r="F183" s="10"/>
      <c r="G183" s="10"/>
      <c r="H183" s="10"/>
      <c r="I183" s="10"/>
      <c r="J183" s="10"/>
      <c r="K183" s="10"/>
    </row>
    <row r="184" spans="2:11" ht="15" x14ac:dyDescent="0.25">
      <c r="B184" s="10"/>
      <c r="C184" s="10"/>
      <c r="D184" s="68"/>
      <c r="E184" s="10"/>
      <c r="F184" s="10"/>
      <c r="G184" s="10"/>
      <c r="H184" s="10"/>
      <c r="I184" s="10"/>
      <c r="J184" s="10"/>
      <c r="K184" s="10"/>
    </row>
    <row r="185" spans="2:11" ht="15" x14ac:dyDescent="0.25">
      <c r="B185" s="10"/>
      <c r="C185" s="10"/>
      <c r="D185" s="68"/>
      <c r="E185" s="10"/>
      <c r="F185" s="10"/>
      <c r="G185" s="10"/>
      <c r="H185" s="10"/>
      <c r="I185" s="10"/>
      <c r="J185" s="10"/>
      <c r="K185" s="10"/>
    </row>
    <row r="186" spans="2:11" ht="15" x14ac:dyDescent="0.25">
      <c r="B186" s="10"/>
      <c r="C186" s="10"/>
      <c r="D186" s="68"/>
      <c r="E186" s="10"/>
      <c r="F186" s="10"/>
      <c r="G186" s="10"/>
      <c r="H186" s="10"/>
      <c r="I186" s="10"/>
      <c r="J186" s="10"/>
      <c r="K186" s="10"/>
    </row>
    <row r="187" spans="2:11" ht="15" x14ac:dyDescent="0.25">
      <c r="B187" s="10"/>
      <c r="C187" s="10"/>
      <c r="D187" s="68"/>
      <c r="E187" s="10"/>
      <c r="F187" s="10"/>
      <c r="G187" s="10"/>
      <c r="H187" s="10"/>
      <c r="I187" s="10"/>
      <c r="J187" s="10"/>
      <c r="K187" s="10"/>
    </row>
    <row r="188" spans="2:11" ht="15" x14ac:dyDescent="0.25">
      <c r="B188" s="10"/>
      <c r="C188" s="10"/>
      <c r="D188" s="68"/>
      <c r="E188" s="10"/>
      <c r="F188" s="10"/>
      <c r="G188" s="10"/>
      <c r="H188" s="10"/>
      <c r="I188" s="10"/>
      <c r="J188" s="10"/>
      <c r="K188" s="10"/>
    </row>
    <row r="189" spans="2:11" ht="15" x14ac:dyDescent="0.25">
      <c r="B189" s="10"/>
      <c r="C189" s="10"/>
      <c r="D189" s="68"/>
      <c r="E189" s="10"/>
      <c r="F189" s="10"/>
      <c r="G189" s="10"/>
      <c r="H189" s="10"/>
      <c r="I189" s="10"/>
      <c r="J189" s="10"/>
      <c r="K189" s="10"/>
    </row>
    <row r="190" spans="2:11" ht="15" x14ac:dyDescent="0.25">
      <c r="B190" s="10"/>
      <c r="C190" s="10"/>
      <c r="D190" s="68"/>
      <c r="E190" s="10"/>
      <c r="F190" s="10"/>
      <c r="G190" s="10"/>
      <c r="H190" s="10"/>
      <c r="I190" s="10"/>
      <c r="J190" s="10"/>
      <c r="K190" s="10"/>
    </row>
    <row r="191" spans="2:11" ht="15" x14ac:dyDescent="0.25">
      <c r="B191" s="10"/>
      <c r="C191" s="10"/>
      <c r="D191" s="68"/>
      <c r="E191" s="10"/>
      <c r="F191" s="10"/>
      <c r="G191" s="10"/>
      <c r="H191" s="10"/>
      <c r="I191" s="10"/>
      <c r="J191" s="10"/>
      <c r="K191" s="10"/>
    </row>
    <row r="192" spans="2:11" ht="15" x14ac:dyDescent="0.25">
      <c r="B192" s="10"/>
      <c r="C192" s="10"/>
      <c r="D192" s="68"/>
      <c r="E192" s="10"/>
      <c r="F192" s="10"/>
      <c r="G192" s="10"/>
      <c r="H192" s="10"/>
      <c r="I192" s="10"/>
      <c r="J192" s="10"/>
      <c r="K192" s="10"/>
    </row>
    <row r="193" spans="2:11" ht="15" x14ac:dyDescent="0.25">
      <c r="B193" s="10"/>
      <c r="C193" s="10"/>
      <c r="D193" s="68"/>
      <c r="E193" s="10"/>
      <c r="F193" s="10"/>
      <c r="G193" s="10"/>
      <c r="H193" s="10"/>
      <c r="I193" s="10"/>
      <c r="J193" s="10"/>
      <c r="K193" s="10"/>
    </row>
    <row r="194" spans="2:11" ht="15" x14ac:dyDescent="0.25">
      <c r="B194" s="10"/>
      <c r="C194" s="10"/>
      <c r="D194" s="68"/>
      <c r="E194" s="10"/>
      <c r="F194" s="10"/>
      <c r="G194" s="10"/>
      <c r="H194" s="10"/>
      <c r="I194" s="10"/>
      <c r="J194" s="10"/>
      <c r="K194" s="10"/>
    </row>
    <row r="195" spans="2:11" ht="15" x14ac:dyDescent="0.25">
      <c r="B195" s="10"/>
      <c r="C195" s="10"/>
      <c r="D195" s="68"/>
      <c r="E195" s="10"/>
      <c r="F195" s="10"/>
      <c r="G195" s="10"/>
      <c r="H195" s="10"/>
      <c r="I195" s="10"/>
      <c r="J195" s="10"/>
      <c r="K195" s="10"/>
    </row>
    <row r="196" spans="2:11" ht="15" x14ac:dyDescent="0.25">
      <c r="B196" s="10"/>
      <c r="C196" s="10"/>
      <c r="D196" s="68"/>
      <c r="E196" s="10"/>
      <c r="F196" s="10"/>
      <c r="G196" s="10"/>
      <c r="H196" s="10"/>
      <c r="I196" s="10"/>
      <c r="J196" s="10"/>
      <c r="K196" s="10"/>
    </row>
    <row r="197" spans="2:11" ht="15" x14ac:dyDescent="0.25">
      <c r="B197" s="10"/>
      <c r="C197" s="10"/>
      <c r="D197" s="68"/>
      <c r="E197" s="10"/>
      <c r="F197" s="10"/>
      <c r="G197" s="10"/>
      <c r="H197" s="10"/>
      <c r="I197" s="10"/>
      <c r="J197" s="10"/>
      <c r="K197" s="10"/>
    </row>
    <row r="198" spans="2:11" ht="15" x14ac:dyDescent="0.25">
      <c r="B198" s="10"/>
      <c r="C198" s="10"/>
      <c r="D198" s="68"/>
      <c r="E198" s="10"/>
      <c r="F198" s="10"/>
      <c r="G198" s="10"/>
      <c r="H198" s="10"/>
      <c r="I198" s="10"/>
      <c r="J198" s="10"/>
      <c r="K198" s="10"/>
    </row>
    <row r="199" spans="2:11" ht="15" x14ac:dyDescent="0.25">
      <c r="B199" s="10"/>
      <c r="C199" s="10"/>
      <c r="D199" s="68"/>
      <c r="E199" s="10"/>
      <c r="F199" s="10"/>
      <c r="G199" s="10"/>
      <c r="H199" s="10"/>
      <c r="I199" s="10"/>
      <c r="J199" s="10"/>
      <c r="K199" s="10"/>
    </row>
    <row r="200" spans="2:11" ht="15" x14ac:dyDescent="0.25">
      <c r="B200" s="10"/>
      <c r="C200" s="10"/>
      <c r="D200" s="68"/>
      <c r="E200" s="10"/>
      <c r="F200" s="10"/>
      <c r="G200" s="10"/>
      <c r="H200" s="10"/>
      <c r="I200" s="10"/>
      <c r="J200" s="10"/>
      <c r="K200" s="10"/>
    </row>
    <row r="201" spans="2:11" ht="15" x14ac:dyDescent="0.25">
      <c r="B201" s="10"/>
      <c r="C201" s="10"/>
      <c r="D201" s="68"/>
      <c r="E201" s="10"/>
      <c r="F201" s="10"/>
      <c r="G201" s="10"/>
      <c r="H201" s="10"/>
      <c r="I201" s="10"/>
      <c r="J201" s="10"/>
      <c r="K201" s="10"/>
    </row>
    <row r="202" spans="2:11" ht="15" x14ac:dyDescent="0.25">
      <c r="B202" s="10"/>
      <c r="C202" s="10"/>
      <c r="D202" s="68"/>
      <c r="E202" s="10"/>
      <c r="F202" s="10"/>
      <c r="G202" s="10"/>
      <c r="H202" s="10"/>
      <c r="I202" s="10"/>
      <c r="J202" s="10"/>
      <c r="K202" s="10"/>
    </row>
    <row r="203" spans="2:11" ht="15" x14ac:dyDescent="0.25">
      <c r="B203" s="10"/>
      <c r="C203" s="10"/>
      <c r="D203" s="68"/>
      <c r="E203" s="10"/>
      <c r="F203" s="10"/>
      <c r="G203" s="10"/>
      <c r="H203" s="10"/>
      <c r="I203" s="10"/>
      <c r="J203" s="10"/>
      <c r="K203" s="10"/>
    </row>
    <row r="204" spans="2:11" ht="15" x14ac:dyDescent="0.25">
      <c r="B204" s="10"/>
      <c r="C204" s="10"/>
      <c r="D204" s="68"/>
      <c r="E204" s="10"/>
      <c r="F204" s="10"/>
      <c r="G204" s="10"/>
      <c r="H204" s="10"/>
      <c r="I204" s="10"/>
      <c r="J204" s="10"/>
      <c r="K204" s="10"/>
    </row>
    <row r="205" spans="2:11" ht="15" x14ac:dyDescent="0.25">
      <c r="B205" s="10"/>
      <c r="C205" s="10"/>
      <c r="D205" s="68"/>
      <c r="E205" s="10"/>
      <c r="F205" s="10"/>
      <c r="G205" s="10"/>
      <c r="H205" s="10"/>
      <c r="I205" s="10"/>
      <c r="J205" s="10"/>
      <c r="K205" s="10"/>
    </row>
    <row r="206" spans="2:11" ht="15" x14ac:dyDescent="0.25">
      <c r="B206" s="10"/>
      <c r="C206" s="10"/>
      <c r="D206" s="68"/>
      <c r="E206" s="10"/>
      <c r="F206" s="10"/>
      <c r="G206" s="10"/>
      <c r="H206" s="10"/>
      <c r="I206" s="10"/>
      <c r="J206" s="10"/>
      <c r="K206" s="10"/>
    </row>
    <row r="207" spans="2:11" ht="15" x14ac:dyDescent="0.25">
      <c r="B207" s="10"/>
      <c r="C207" s="10"/>
      <c r="D207" s="68"/>
      <c r="E207" s="10"/>
      <c r="F207" s="10"/>
      <c r="G207" s="10"/>
      <c r="H207" s="10"/>
      <c r="I207" s="10"/>
      <c r="J207" s="10"/>
      <c r="K207" s="10"/>
    </row>
    <row r="208" spans="2:11" ht="15" x14ac:dyDescent="0.25">
      <c r="B208" s="10"/>
      <c r="C208" s="10"/>
      <c r="D208" s="68"/>
      <c r="E208" s="10"/>
      <c r="F208" s="10"/>
      <c r="G208" s="10"/>
      <c r="H208" s="10"/>
      <c r="I208" s="10"/>
      <c r="J208" s="10"/>
      <c r="K208" s="10"/>
    </row>
    <row r="209" spans="2:11" ht="15" x14ac:dyDescent="0.25">
      <c r="B209" s="10"/>
      <c r="C209" s="10"/>
      <c r="D209" s="68"/>
      <c r="E209" s="10"/>
      <c r="F209" s="10"/>
      <c r="G209" s="10"/>
      <c r="H209" s="10"/>
      <c r="I209" s="10"/>
      <c r="J209" s="10"/>
      <c r="K209" s="10"/>
    </row>
    <row r="210" spans="2:11" ht="15" x14ac:dyDescent="0.25">
      <c r="B210" s="10"/>
      <c r="C210" s="10"/>
      <c r="D210" s="68"/>
      <c r="E210" s="10"/>
      <c r="F210" s="10"/>
      <c r="G210" s="10"/>
      <c r="H210" s="10"/>
      <c r="I210" s="10"/>
      <c r="J210" s="10"/>
      <c r="K210" s="10"/>
    </row>
    <row r="211" spans="2:11" ht="15" x14ac:dyDescent="0.25">
      <c r="B211" s="10"/>
      <c r="C211" s="10"/>
      <c r="D211" s="68"/>
      <c r="E211" s="10"/>
      <c r="F211" s="10"/>
      <c r="G211" s="10"/>
      <c r="H211" s="10"/>
      <c r="I211" s="10"/>
      <c r="J211" s="10"/>
      <c r="K211" s="10"/>
    </row>
    <row r="212" spans="2:11" ht="15" x14ac:dyDescent="0.25">
      <c r="B212" s="10"/>
      <c r="C212" s="10"/>
      <c r="D212" s="68"/>
      <c r="E212" s="10"/>
      <c r="F212" s="10"/>
      <c r="G212" s="10"/>
      <c r="H212" s="10"/>
      <c r="I212" s="10"/>
      <c r="J212" s="10"/>
      <c r="K212" s="10"/>
    </row>
    <row r="213" spans="2:11" ht="15" x14ac:dyDescent="0.25">
      <c r="B213" s="10"/>
      <c r="C213" s="10"/>
      <c r="D213" s="68"/>
      <c r="E213" s="10"/>
      <c r="F213" s="10"/>
      <c r="G213" s="10"/>
      <c r="H213" s="10"/>
      <c r="I213" s="10"/>
      <c r="J213" s="10"/>
      <c r="K213" s="10"/>
    </row>
    <row r="214" spans="2:11" ht="15" x14ac:dyDescent="0.25">
      <c r="B214" s="10"/>
      <c r="C214" s="10"/>
      <c r="D214" s="68"/>
      <c r="E214" s="10"/>
      <c r="F214" s="10"/>
      <c r="G214" s="10"/>
      <c r="H214" s="10"/>
      <c r="I214" s="10"/>
      <c r="J214" s="10"/>
      <c r="K214" s="10"/>
    </row>
    <row r="215" spans="2:11" ht="15" x14ac:dyDescent="0.25">
      <c r="B215" s="10"/>
      <c r="C215" s="10"/>
      <c r="D215" s="68"/>
      <c r="E215" s="10"/>
      <c r="F215" s="10"/>
      <c r="G215" s="10"/>
      <c r="H215" s="10"/>
      <c r="I215" s="10"/>
      <c r="J215" s="10"/>
      <c r="K215" s="10"/>
    </row>
    <row r="216" spans="2:11" ht="15" x14ac:dyDescent="0.25">
      <c r="B216" s="10"/>
      <c r="C216" s="10"/>
      <c r="D216" s="68"/>
      <c r="E216" s="10"/>
      <c r="F216" s="10"/>
      <c r="G216" s="10"/>
      <c r="H216" s="10"/>
      <c r="I216" s="10"/>
      <c r="J216" s="10"/>
      <c r="K216" s="10"/>
    </row>
    <row r="217" spans="2:11" ht="15" x14ac:dyDescent="0.25">
      <c r="B217" s="10"/>
      <c r="C217" s="10"/>
      <c r="D217" s="68"/>
      <c r="E217" s="10"/>
      <c r="F217" s="10"/>
      <c r="G217" s="10"/>
      <c r="H217" s="10"/>
      <c r="I217" s="10"/>
      <c r="J217" s="10"/>
      <c r="K217" s="10"/>
    </row>
    <row r="218" spans="2:11" ht="15" x14ac:dyDescent="0.25">
      <c r="B218" s="10"/>
      <c r="C218" s="10"/>
      <c r="D218" s="68"/>
      <c r="E218" s="10"/>
      <c r="F218" s="10"/>
      <c r="G218" s="10"/>
      <c r="H218" s="10"/>
      <c r="I218" s="10"/>
      <c r="J218" s="10"/>
      <c r="K218" s="10"/>
    </row>
    <row r="219" spans="2:11" ht="15" x14ac:dyDescent="0.25">
      <c r="B219" s="10"/>
      <c r="C219" s="10"/>
      <c r="D219" s="68"/>
      <c r="E219" s="10"/>
      <c r="F219" s="10"/>
      <c r="G219" s="10"/>
      <c r="H219" s="10"/>
      <c r="I219" s="10"/>
      <c r="J219" s="10"/>
      <c r="K219" s="10"/>
    </row>
    <row r="220" spans="2:11" ht="15" x14ac:dyDescent="0.25">
      <c r="B220" s="10"/>
      <c r="C220" s="10"/>
      <c r="D220" s="68"/>
      <c r="E220" s="10"/>
      <c r="F220" s="10"/>
      <c r="G220" s="10"/>
      <c r="H220" s="10"/>
      <c r="I220" s="10"/>
      <c r="J220" s="10"/>
      <c r="K220" s="10"/>
    </row>
    <row r="221" spans="2:11" ht="15" x14ac:dyDescent="0.25">
      <c r="B221" s="10"/>
      <c r="C221" s="10"/>
      <c r="D221" s="68"/>
      <c r="E221" s="10"/>
      <c r="F221" s="10"/>
      <c r="G221" s="10"/>
      <c r="H221" s="10"/>
      <c r="I221" s="10"/>
      <c r="J221" s="10"/>
      <c r="K221" s="10"/>
    </row>
    <row r="222" spans="2:11" ht="15" x14ac:dyDescent="0.25">
      <c r="B222" s="10"/>
      <c r="C222" s="10"/>
      <c r="D222" s="68"/>
      <c r="E222" s="10"/>
      <c r="F222" s="10"/>
      <c r="G222" s="10"/>
      <c r="H222" s="10"/>
      <c r="I222" s="10"/>
      <c r="J222" s="10"/>
      <c r="K222" s="10"/>
    </row>
    <row r="223" spans="2:11" ht="15" x14ac:dyDescent="0.25">
      <c r="B223" s="10"/>
      <c r="C223" s="10"/>
      <c r="D223" s="68"/>
      <c r="E223" s="10"/>
      <c r="F223" s="10"/>
      <c r="G223" s="10"/>
      <c r="H223" s="10"/>
      <c r="I223" s="10"/>
      <c r="J223" s="10"/>
      <c r="K223" s="10"/>
    </row>
    <row r="224" spans="2:11" ht="15" x14ac:dyDescent="0.25">
      <c r="B224" s="10"/>
      <c r="C224" s="10"/>
      <c r="D224" s="68"/>
      <c r="E224" s="10"/>
      <c r="F224" s="10"/>
      <c r="G224" s="10"/>
      <c r="H224" s="10"/>
      <c r="I224" s="10"/>
      <c r="J224" s="10"/>
      <c r="K224" s="10"/>
    </row>
    <row r="225" spans="2:11" ht="15" x14ac:dyDescent="0.25">
      <c r="B225" s="10"/>
      <c r="C225" s="10"/>
      <c r="D225" s="68"/>
      <c r="E225" s="10"/>
      <c r="F225" s="10"/>
      <c r="G225" s="10"/>
      <c r="H225" s="10"/>
      <c r="I225" s="10"/>
      <c r="J225" s="10"/>
      <c r="K225" s="10"/>
    </row>
    <row r="226" spans="2:11" ht="15" x14ac:dyDescent="0.25">
      <c r="B226" s="10"/>
      <c r="C226" s="10"/>
      <c r="D226" s="68"/>
      <c r="E226" s="10"/>
      <c r="F226" s="10"/>
      <c r="G226" s="10"/>
      <c r="H226" s="10"/>
      <c r="I226" s="10"/>
      <c r="J226" s="10"/>
      <c r="K226" s="10"/>
    </row>
    <row r="227" spans="2:11" ht="15" x14ac:dyDescent="0.25">
      <c r="B227" s="10"/>
      <c r="C227" s="10"/>
      <c r="D227" s="68"/>
      <c r="E227" s="10"/>
      <c r="F227" s="10"/>
      <c r="G227" s="10"/>
      <c r="H227" s="10"/>
      <c r="I227" s="10"/>
      <c r="J227" s="10"/>
      <c r="K227" s="10"/>
    </row>
    <row r="228" spans="2:11" ht="15" x14ac:dyDescent="0.25">
      <c r="B228" s="10"/>
      <c r="C228" s="10"/>
      <c r="D228" s="68"/>
      <c r="E228" s="10"/>
      <c r="F228" s="10"/>
      <c r="G228" s="10"/>
      <c r="H228" s="10"/>
      <c r="I228" s="10"/>
      <c r="J228" s="10"/>
      <c r="K228" s="10"/>
    </row>
    <row r="229" spans="2:11" ht="15" x14ac:dyDescent="0.25">
      <c r="B229" s="10"/>
      <c r="C229" s="10"/>
      <c r="D229" s="68"/>
      <c r="E229" s="10"/>
      <c r="F229" s="10"/>
      <c r="G229" s="10"/>
      <c r="H229" s="10"/>
      <c r="I229" s="10"/>
      <c r="J229" s="10"/>
      <c r="K229" s="10"/>
    </row>
    <row r="230" spans="2:11" ht="15" x14ac:dyDescent="0.25">
      <c r="B230" s="10"/>
      <c r="C230" s="10"/>
      <c r="D230" s="68"/>
      <c r="E230" s="10"/>
      <c r="F230" s="10"/>
      <c r="G230" s="10"/>
      <c r="H230" s="10"/>
      <c r="I230" s="10"/>
      <c r="J230" s="10"/>
      <c r="K230" s="10"/>
    </row>
    <row r="231" spans="2:11" ht="15" x14ac:dyDescent="0.25">
      <c r="B231" s="10"/>
      <c r="C231" s="10"/>
      <c r="D231" s="68"/>
      <c r="E231" s="10"/>
      <c r="F231" s="10"/>
      <c r="G231" s="10"/>
      <c r="H231" s="10"/>
      <c r="I231" s="10"/>
      <c r="J231" s="10"/>
      <c r="K231" s="10"/>
    </row>
    <row r="232" spans="2:11" ht="15" x14ac:dyDescent="0.25">
      <c r="B232" s="10"/>
      <c r="C232" s="10"/>
      <c r="D232" s="68"/>
      <c r="E232" s="10"/>
      <c r="F232" s="10"/>
      <c r="G232" s="10"/>
      <c r="H232" s="10"/>
      <c r="I232" s="10"/>
      <c r="J232" s="10"/>
      <c r="K232" s="10"/>
    </row>
    <row r="233" spans="2:11" ht="15" x14ac:dyDescent="0.25">
      <c r="B233" s="10"/>
      <c r="C233" s="10"/>
      <c r="D233" s="68"/>
      <c r="E233" s="10"/>
      <c r="F233" s="10"/>
      <c r="G233" s="10"/>
      <c r="H233" s="10"/>
      <c r="I233" s="10"/>
      <c r="J233" s="10"/>
      <c r="K233" s="10"/>
    </row>
    <row r="234" spans="2:11" ht="15" x14ac:dyDescent="0.25">
      <c r="B234" s="10"/>
      <c r="C234" s="10"/>
      <c r="D234" s="68"/>
      <c r="E234" s="10"/>
      <c r="F234" s="10"/>
      <c r="G234" s="10"/>
      <c r="H234" s="10"/>
      <c r="I234" s="10"/>
      <c r="J234" s="10"/>
      <c r="K234" s="10"/>
    </row>
    <row r="235" spans="2:11" ht="15" x14ac:dyDescent="0.25">
      <c r="B235" s="10"/>
      <c r="C235" s="10"/>
      <c r="D235" s="68"/>
      <c r="E235" s="10"/>
      <c r="F235" s="10"/>
      <c r="G235" s="10"/>
      <c r="H235" s="10"/>
      <c r="I235" s="10"/>
      <c r="J235" s="10"/>
      <c r="K235" s="10"/>
    </row>
    <row r="236" spans="2:11" ht="15" x14ac:dyDescent="0.25">
      <c r="B236" s="10"/>
      <c r="C236" s="10"/>
      <c r="D236" s="68"/>
      <c r="E236" s="10"/>
      <c r="F236" s="10"/>
      <c r="G236" s="10"/>
      <c r="H236" s="10"/>
      <c r="I236" s="10"/>
      <c r="J236" s="10"/>
      <c r="K236" s="10"/>
    </row>
    <row r="237" spans="2:11" ht="15" x14ac:dyDescent="0.25">
      <c r="B237" s="10"/>
      <c r="C237" s="10"/>
      <c r="D237" s="68"/>
      <c r="E237" s="10"/>
      <c r="F237" s="10"/>
      <c r="G237" s="10"/>
      <c r="H237" s="10"/>
      <c r="I237" s="10"/>
      <c r="J237" s="10"/>
      <c r="K237" s="10"/>
    </row>
    <row r="238" spans="2:11" ht="15" x14ac:dyDescent="0.25">
      <c r="B238" s="10"/>
      <c r="C238" s="10"/>
      <c r="D238" s="68"/>
      <c r="E238" s="10"/>
      <c r="F238" s="10"/>
      <c r="G238" s="10"/>
      <c r="H238" s="10"/>
      <c r="I238" s="10"/>
      <c r="J238" s="10"/>
      <c r="K238" s="10"/>
    </row>
    <row r="239" spans="2:11" ht="15" x14ac:dyDescent="0.25">
      <c r="B239" s="10"/>
      <c r="C239" s="10"/>
      <c r="D239" s="68"/>
      <c r="E239" s="10"/>
      <c r="F239" s="10"/>
      <c r="G239" s="10"/>
      <c r="H239" s="10"/>
      <c r="I239" s="10"/>
      <c r="J239" s="10"/>
      <c r="K239" s="10"/>
    </row>
    <row r="240" spans="2:11" ht="15" x14ac:dyDescent="0.25">
      <c r="B240" s="10"/>
      <c r="C240" s="10"/>
      <c r="D240" s="68"/>
      <c r="E240" s="10"/>
      <c r="F240" s="10"/>
      <c r="G240" s="10"/>
      <c r="H240" s="10"/>
      <c r="I240" s="10"/>
      <c r="J240" s="10"/>
      <c r="K240" s="10"/>
    </row>
    <row r="241" spans="2:11" ht="15" x14ac:dyDescent="0.25">
      <c r="B241" s="10"/>
      <c r="C241" s="10"/>
      <c r="D241" s="68"/>
      <c r="E241" s="10"/>
      <c r="F241" s="10"/>
      <c r="G241" s="10"/>
      <c r="H241" s="10"/>
      <c r="I241" s="10"/>
      <c r="J241" s="10"/>
      <c r="K241" s="10"/>
    </row>
    <row r="242" spans="2:11" ht="15" x14ac:dyDescent="0.25">
      <c r="B242" s="10"/>
      <c r="C242" s="10"/>
      <c r="D242" s="68"/>
      <c r="E242" s="10"/>
      <c r="F242" s="10"/>
      <c r="G242" s="10"/>
      <c r="H242" s="10"/>
      <c r="I242" s="10"/>
      <c r="J242" s="10"/>
      <c r="K242" s="10"/>
    </row>
    <row r="243" spans="2:11" ht="15" x14ac:dyDescent="0.25">
      <c r="B243" s="10"/>
      <c r="C243" s="10"/>
      <c r="D243" s="68"/>
      <c r="E243" s="10"/>
      <c r="F243" s="10"/>
      <c r="G243" s="10"/>
      <c r="H243" s="10"/>
      <c r="I243" s="10"/>
      <c r="J243" s="10"/>
      <c r="K243" s="10"/>
    </row>
    <row r="244" spans="2:11" ht="15" x14ac:dyDescent="0.25">
      <c r="B244" s="10"/>
      <c r="C244" s="10"/>
      <c r="D244" s="68"/>
      <c r="E244" s="10"/>
      <c r="F244" s="10"/>
      <c r="G244" s="10"/>
      <c r="H244" s="10"/>
      <c r="I244" s="10"/>
      <c r="J244" s="10"/>
      <c r="K244" s="10"/>
    </row>
    <row r="245" spans="2:11" ht="15" x14ac:dyDescent="0.25">
      <c r="B245" s="10"/>
      <c r="C245" s="10"/>
      <c r="D245" s="68"/>
      <c r="E245" s="10"/>
      <c r="F245" s="10"/>
      <c r="G245" s="10"/>
      <c r="H245" s="10"/>
      <c r="I245" s="10"/>
      <c r="J245" s="10"/>
      <c r="K245" s="10"/>
    </row>
    <row r="246" spans="2:11" ht="15" x14ac:dyDescent="0.25">
      <c r="B246" s="10"/>
      <c r="C246" s="10"/>
      <c r="D246" s="68"/>
      <c r="E246" s="10"/>
      <c r="F246" s="10"/>
      <c r="G246" s="10"/>
      <c r="H246" s="10"/>
      <c r="I246" s="10"/>
      <c r="J246" s="10"/>
      <c r="K246" s="10"/>
    </row>
    <row r="247" spans="2:11" ht="15" x14ac:dyDescent="0.25">
      <c r="B247" s="10"/>
      <c r="C247" s="10"/>
      <c r="D247" s="68"/>
      <c r="E247" s="10"/>
      <c r="F247" s="10"/>
      <c r="G247" s="10"/>
      <c r="H247" s="10"/>
      <c r="I247" s="10"/>
      <c r="J247" s="10"/>
      <c r="K247" s="10"/>
    </row>
    <row r="248" spans="2:11" ht="15" x14ac:dyDescent="0.25">
      <c r="B248" s="10"/>
      <c r="C248" s="10"/>
      <c r="D248" s="68"/>
      <c r="E248" s="10"/>
      <c r="F248" s="10"/>
      <c r="G248" s="10"/>
      <c r="H248" s="10"/>
      <c r="I248" s="10"/>
      <c r="J248" s="10"/>
      <c r="K248" s="10"/>
    </row>
    <row r="249" spans="2:11" ht="15" x14ac:dyDescent="0.25">
      <c r="B249" s="10"/>
      <c r="C249" s="10"/>
      <c r="D249" s="68"/>
      <c r="E249" s="10"/>
      <c r="F249" s="10"/>
      <c r="G249" s="10"/>
      <c r="H249" s="10"/>
      <c r="I249" s="10"/>
      <c r="J249" s="10"/>
      <c r="K249" s="10"/>
    </row>
    <row r="250" spans="2:11" ht="15" x14ac:dyDescent="0.25">
      <c r="B250" s="10"/>
      <c r="C250" s="10"/>
      <c r="D250" s="68"/>
      <c r="E250" s="10"/>
      <c r="F250" s="10"/>
      <c r="G250" s="10"/>
      <c r="H250" s="10"/>
      <c r="I250" s="10"/>
      <c r="J250" s="10"/>
      <c r="K250" s="10"/>
    </row>
    <row r="251" spans="2:11" ht="15" x14ac:dyDescent="0.25">
      <c r="B251" s="10"/>
      <c r="C251" s="10"/>
      <c r="D251" s="68"/>
      <c r="E251" s="10"/>
      <c r="F251" s="10"/>
      <c r="G251" s="10"/>
      <c r="H251" s="10"/>
      <c r="I251" s="10"/>
      <c r="J251" s="10"/>
      <c r="K251" s="10"/>
    </row>
    <row r="252" spans="2:11" ht="15" x14ac:dyDescent="0.25">
      <c r="B252" s="10"/>
      <c r="C252" s="10"/>
      <c r="D252" s="68"/>
      <c r="E252" s="10"/>
      <c r="F252" s="10"/>
      <c r="G252" s="10"/>
      <c r="H252" s="10"/>
      <c r="I252" s="10"/>
      <c r="J252" s="10"/>
      <c r="K252" s="10"/>
    </row>
    <row r="253" spans="2:11" ht="15" x14ac:dyDescent="0.25">
      <c r="B253" s="10"/>
      <c r="C253" s="10"/>
      <c r="D253" s="68"/>
      <c r="E253" s="10"/>
      <c r="F253" s="10"/>
      <c r="G253" s="10"/>
      <c r="H253" s="10"/>
      <c r="I253" s="10"/>
      <c r="J253" s="10"/>
      <c r="K253" s="10"/>
    </row>
    <row r="254" spans="2:11" ht="15" x14ac:dyDescent="0.25">
      <c r="B254" s="10"/>
      <c r="C254" s="10"/>
      <c r="D254" s="68"/>
      <c r="E254" s="10"/>
      <c r="F254" s="10"/>
      <c r="G254" s="10"/>
      <c r="H254" s="10"/>
      <c r="I254" s="10"/>
      <c r="J254" s="10"/>
      <c r="K254" s="10"/>
    </row>
    <row r="255" spans="2:11" ht="15" x14ac:dyDescent="0.25">
      <c r="B255" s="10"/>
      <c r="C255" s="10"/>
      <c r="D255" s="68"/>
      <c r="E255" s="10"/>
      <c r="F255" s="10"/>
      <c r="G255" s="10"/>
      <c r="H255" s="10"/>
      <c r="I255" s="10"/>
      <c r="J255" s="10"/>
      <c r="K255" s="10"/>
    </row>
    <row r="256" spans="2:11" ht="15" x14ac:dyDescent="0.25">
      <c r="B256" s="10"/>
      <c r="C256" s="10"/>
      <c r="D256" s="68"/>
      <c r="E256" s="10"/>
      <c r="F256" s="10"/>
      <c r="G256" s="10"/>
      <c r="H256" s="10"/>
      <c r="I256" s="10"/>
      <c r="J256" s="10"/>
      <c r="K256" s="10"/>
    </row>
    <row r="257" spans="2:11" ht="15" x14ac:dyDescent="0.25">
      <c r="B257" s="10"/>
      <c r="C257" s="10"/>
      <c r="D257" s="68"/>
      <c r="E257" s="10"/>
      <c r="F257" s="10"/>
      <c r="G257" s="10"/>
      <c r="H257" s="10"/>
      <c r="I257" s="10"/>
      <c r="J257" s="10"/>
      <c r="K257" s="10"/>
    </row>
    <row r="258" spans="2:11" ht="15" x14ac:dyDescent="0.25">
      <c r="B258" s="10"/>
      <c r="C258" s="10"/>
      <c r="D258" s="68"/>
      <c r="E258" s="10"/>
      <c r="F258" s="10"/>
      <c r="G258" s="10"/>
      <c r="H258" s="10"/>
      <c r="I258" s="10"/>
      <c r="J258" s="10"/>
      <c r="K258" s="10"/>
    </row>
    <row r="259" spans="2:11" ht="15" x14ac:dyDescent="0.25">
      <c r="B259" s="10"/>
      <c r="C259" s="10"/>
      <c r="D259" s="68"/>
      <c r="E259" s="10"/>
      <c r="F259" s="10"/>
      <c r="G259" s="10"/>
      <c r="H259" s="10"/>
      <c r="I259" s="10"/>
      <c r="J259" s="10"/>
      <c r="K259" s="10"/>
    </row>
    <row r="260" spans="2:11" ht="15" x14ac:dyDescent="0.25">
      <c r="B260" s="10"/>
      <c r="C260" s="10"/>
      <c r="D260" s="68"/>
      <c r="E260" s="10"/>
      <c r="F260" s="10"/>
      <c r="G260" s="10"/>
      <c r="H260" s="10"/>
      <c r="I260" s="10"/>
      <c r="J260" s="10"/>
      <c r="K260" s="10"/>
    </row>
    <row r="261" spans="2:11" ht="15" x14ac:dyDescent="0.25">
      <c r="B261" s="10"/>
      <c r="C261" s="10"/>
      <c r="D261" s="68"/>
      <c r="E261" s="10"/>
      <c r="F261" s="10"/>
      <c r="G261" s="10"/>
      <c r="H261" s="10"/>
      <c r="I261" s="10"/>
      <c r="J261" s="10"/>
      <c r="K261" s="10"/>
    </row>
    <row r="262" spans="2:11" ht="15" x14ac:dyDescent="0.25">
      <c r="B262" s="10"/>
      <c r="C262" s="10"/>
      <c r="D262" s="68"/>
      <c r="E262" s="10"/>
      <c r="F262" s="10"/>
      <c r="G262" s="10"/>
      <c r="H262" s="10"/>
      <c r="I262" s="10"/>
      <c r="J262" s="10"/>
      <c r="K262" s="10"/>
    </row>
    <row r="263" spans="2:11" ht="15" x14ac:dyDescent="0.25">
      <c r="B263" s="10"/>
      <c r="C263" s="10"/>
      <c r="D263" s="68"/>
      <c r="E263" s="10"/>
      <c r="F263" s="10"/>
      <c r="G263" s="10"/>
      <c r="H263" s="10"/>
      <c r="I263" s="10"/>
      <c r="J263" s="10"/>
      <c r="K263" s="10"/>
    </row>
    <row r="264" spans="2:11" ht="15" x14ac:dyDescent="0.25">
      <c r="B264" s="10"/>
      <c r="C264" s="10"/>
      <c r="D264" s="68"/>
      <c r="E264" s="10"/>
      <c r="F264" s="10"/>
      <c r="G264" s="10"/>
      <c r="H264" s="10"/>
      <c r="I264" s="10"/>
      <c r="J264" s="10"/>
      <c r="K264" s="10"/>
    </row>
    <row r="265" spans="2:11" ht="15" x14ac:dyDescent="0.25">
      <c r="B265" s="10"/>
      <c r="C265" s="10"/>
      <c r="D265" s="68"/>
      <c r="E265" s="10"/>
      <c r="F265" s="10"/>
      <c r="G265" s="10"/>
      <c r="H265" s="10"/>
      <c r="I265" s="10"/>
      <c r="J265" s="10"/>
      <c r="K265" s="10"/>
    </row>
    <row r="266" spans="2:11" ht="15" x14ac:dyDescent="0.25">
      <c r="B266" s="10"/>
      <c r="C266" s="10"/>
      <c r="D266" s="68"/>
      <c r="E266" s="10"/>
      <c r="F266" s="10"/>
      <c r="G266" s="10"/>
      <c r="H266" s="10"/>
      <c r="I266" s="10"/>
      <c r="J266" s="10"/>
      <c r="K266" s="10"/>
    </row>
    <row r="267" spans="2:11" ht="15" x14ac:dyDescent="0.25">
      <c r="B267" s="10"/>
      <c r="C267" s="10"/>
      <c r="D267" s="68"/>
      <c r="E267" s="10"/>
      <c r="F267" s="10"/>
      <c r="G267" s="10"/>
      <c r="H267" s="10"/>
      <c r="I267" s="10"/>
      <c r="J267" s="10"/>
      <c r="K267" s="10"/>
    </row>
    <row r="268" spans="2:11" ht="15" x14ac:dyDescent="0.25">
      <c r="B268" s="10"/>
      <c r="C268" s="10"/>
      <c r="D268" s="68"/>
      <c r="E268" s="10"/>
      <c r="F268" s="10"/>
      <c r="G268" s="10"/>
      <c r="H268" s="10"/>
      <c r="I268" s="10"/>
      <c r="J268" s="10"/>
      <c r="K268" s="10"/>
    </row>
    <row r="269" spans="2:11" ht="15" x14ac:dyDescent="0.25">
      <c r="B269" s="10"/>
      <c r="C269" s="10"/>
      <c r="D269" s="68"/>
      <c r="E269" s="10"/>
      <c r="F269" s="10"/>
      <c r="G269" s="10"/>
      <c r="H269" s="10"/>
      <c r="I269" s="10"/>
      <c r="J269" s="10"/>
      <c r="K269" s="10"/>
    </row>
    <row r="270" spans="2:11" ht="15" x14ac:dyDescent="0.25">
      <c r="B270" s="10"/>
      <c r="C270" s="10"/>
      <c r="D270" s="68"/>
      <c r="E270" s="10"/>
      <c r="F270" s="10"/>
      <c r="G270" s="10"/>
      <c r="H270" s="10"/>
      <c r="I270" s="10"/>
      <c r="J270" s="10"/>
      <c r="K270" s="10"/>
    </row>
    <row r="271" spans="2:11" ht="15" x14ac:dyDescent="0.25">
      <c r="B271" s="10"/>
      <c r="C271" s="10"/>
      <c r="D271" s="68"/>
      <c r="E271" s="10"/>
      <c r="F271" s="10"/>
      <c r="G271" s="10"/>
      <c r="H271" s="10"/>
      <c r="I271" s="10"/>
      <c r="J271" s="10"/>
      <c r="K271" s="10"/>
    </row>
    <row r="272" spans="2:11" ht="15" x14ac:dyDescent="0.25">
      <c r="B272" s="10"/>
      <c r="C272" s="10"/>
      <c r="D272" s="68"/>
      <c r="E272" s="10"/>
      <c r="F272" s="10"/>
      <c r="G272" s="10"/>
      <c r="H272" s="10"/>
      <c r="I272" s="10"/>
      <c r="J272" s="10"/>
      <c r="K272" s="10"/>
    </row>
    <row r="273" spans="2:11" ht="15" x14ac:dyDescent="0.25">
      <c r="B273" s="10"/>
      <c r="C273" s="10"/>
      <c r="D273" s="68"/>
      <c r="E273" s="10"/>
      <c r="F273" s="10"/>
      <c r="G273" s="10"/>
      <c r="H273" s="10"/>
      <c r="I273" s="10"/>
      <c r="J273" s="10"/>
      <c r="K273" s="10"/>
    </row>
    <row r="274" spans="2:11" ht="15" x14ac:dyDescent="0.25">
      <c r="B274" s="10"/>
      <c r="C274" s="10"/>
      <c r="D274" s="68"/>
      <c r="E274" s="10"/>
      <c r="F274" s="10"/>
      <c r="G274" s="10"/>
      <c r="H274" s="10"/>
      <c r="I274" s="10"/>
      <c r="J274" s="10"/>
      <c r="K274" s="10"/>
    </row>
    <row r="275" spans="2:11" ht="15" x14ac:dyDescent="0.25">
      <c r="B275" s="10"/>
      <c r="C275" s="10"/>
      <c r="D275" s="68"/>
      <c r="E275" s="10"/>
      <c r="F275" s="10"/>
      <c r="G275" s="10"/>
      <c r="H275" s="10"/>
      <c r="I275" s="10"/>
      <c r="J275" s="10"/>
      <c r="K275" s="10"/>
    </row>
    <row r="276" spans="2:11" ht="15" x14ac:dyDescent="0.25">
      <c r="B276" s="10"/>
      <c r="C276" s="10"/>
      <c r="D276" s="68"/>
      <c r="E276" s="10"/>
      <c r="F276" s="10"/>
      <c r="G276" s="10"/>
      <c r="H276" s="10"/>
      <c r="I276" s="10"/>
      <c r="J276" s="10"/>
      <c r="K276" s="10"/>
    </row>
    <row r="277" spans="2:11" ht="15" x14ac:dyDescent="0.25">
      <c r="B277" s="10"/>
      <c r="C277" s="10"/>
      <c r="D277" s="68"/>
      <c r="E277" s="10"/>
      <c r="F277" s="10"/>
      <c r="G277" s="10"/>
      <c r="H277" s="10"/>
      <c r="I277" s="10"/>
      <c r="J277" s="10"/>
      <c r="K277" s="10"/>
    </row>
    <row r="278" spans="2:11" ht="15" x14ac:dyDescent="0.25">
      <c r="B278" s="10"/>
      <c r="C278" s="10"/>
      <c r="D278" s="68"/>
      <c r="E278" s="10"/>
      <c r="F278" s="10"/>
      <c r="G278" s="10"/>
      <c r="H278" s="10"/>
      <c r="I278" s="10"/>
      <c r="J278" s="10"/>
      <c r="K278" s="10"/>
    </row>
    <row r="279" spans="2:11" ht="15" x14ac:dyDescent="0.25">
      <c r="B279" s="10"/>
      <c r="C279" s="10"/>
      <c r="D279" s="68"/>
      <c r="E279" s="10"/>
      <c r="F279" s="10"/>
      <c r="G279" s="10"/>
      <c r="H279" s="10"/>
      <c r="I279" s="10"/>
      <c r="J279" s="10"/>
      <c r="K279" s="10"/>
    </row>
    <row r="280" spans="2:11" ht="15" x14ac:dyDescent="0.25">
      <c r="B280" s="10"/>
      <c r="C280" s="10"/>
      <c r="D280" s="68"/>
      <c r="E280" s="10"/>
      <c r="F280" s="10"/>
      <c r="G280" s="10"/>
      <c r="H280" s="10"/>
      <c r="I280" s="10"/>
      <c r="J280" s="10"/>
      <c r="K280" s="10"/>
    </row>
    <row r="281" spans="2:11" ht="15" x14ac:dyDescent="0.25">
      <c r="B281" s="10"/>
      <c r="C281" s="10"/>
      <c r="D281" s="68"/>
      <c r="E281" s="10"/>
      <c r="F281" s="10"/>
      <c r="G281" s="10"/>
      <c r="H281" s="10"/>
      <c r="I281" s="10"/>
      <c r="J281" s="10"/>
      <c r="K281" s="10"/>
    </row>
    <row r="282" spans="2:11" ht="15" x14ac:dyDescent="0.25">
      <c r="B282" s="10"/>
      <c r="C282" s="10"/>
      <c r="D282" s="68"/>
      <c r="E282" s="10"/>
      <c r="F282" s="10"/>
      <c r="G282" s="10"/>
      <c r="H282" s="10"/>
      <c r="I282" s="10"/>
      <c r="J282" s="10"/>
      <c r="K282" s="10"/>
    </row>
    <row r="283" spans="2:11" ht="15" x14ac:dyDescent="0.25">
      <c r="B283" s="10"/>
      <c r="C283" s="10"/>
      <c r="D283" s="68"/>
      <c r="E283" s="10"/>
      <c r="F283" s="10"/>
      <c r="G283" s="10"/>
      <c r="H283" s="10"/>
      <c r="I283" s="10"/>
      <c r="J283" s="10"/>
      <c r="K283" s="10"/>
    </row>
    <row r="284" spans="2:11" ht="15" x14ac:dyDescent="0.25">
      <c r="B284" s="10"/>
      <c r="C284" s="10"/>
      <c r="D284" s="68"/>
      <c r="E284" s="10"/>
      <c r="F284" s="10"/>
      <c r="G284" s="10"/>
      <c r="H284" s="10"/>
      <c r="I284" s="10"/>
      <c r="J284" s="10"/>
      <c r="K284" s="10"/>
    </row>
    <row r="285" spans="2:11" ht="15" x14ac:dyDescent="0.25">
      <c r="B285" s="10"/>
      <c r="C285" s="10"/>
      <c r="D285" s="68"/>
      <c r="E285" s="10"/>
      <c r="F285" s="10"/>
      <c r="G285" s="10"/>
      <c r="H285" s="10"/>
      <c r="I285" s="10"/>
      <c r="J285" s="10"/>
      <c r="K285" s="10"/>
    </row>
    <row r="286" spans="2:11" ht="15" x14ac:dyDescent="0.25">
      <c r="B286" s="10"/>
      <c r="C286" s="10"/>
      <c r="D286" s="68"/>
      <c r="E286" s="10"/>
      <c r="F286" s="10"/>
      <c r="G286" s="10"/>
      <c r="H286" s="10"/>
      <c r="I286" s="10"/>
      <c r="J286" s="10"/>
      <c r="K286" s="10"/>
    </row>
    <row r="287" spans="2:11" ht="15" x14ac:dyDescent="0.25">
      <c r="B287" s="10"/>
      <c r="C287" s="10"/>
      <c r="D287" s="68"/>
      <c r="E287" s="10"/>
      <c r="F287" s="10"/>
      <c r="G287" s="10"/>
      <c r="H287" s="10"/>
      <c r="I287" s="10"/>
      <c r="J287" s="10"/>
      <c r="K287" s="10"/>
    </row>
    <row r="288" spans="2:11" ht="15" x14ac:dyDescent="0.25">
      <c r="B288" s="10"/>
      <c r="C288" s="10"/>
      <c r="D288" s="68"/>
      <c r="E288" s="10"/>
      <c r="F288" s="10"/>
      <c r="G288" s="10"/>
      <c r="H288" s="10"/>
      <c r="I288" s="10"/>
      <c r="J288" s="10"/>
      <c r="K288" s="10"/>
    </row>
    <row r="289" spans="2:11" ht="15" x14ac:dyDescent="0.25">
      <c r="B289" s="10"/>
      <c r="C289" s="10"/>
      <c r="D289" s="68"/>
      <c r="E289" s="10"/>
      <c r="F289" s="10"/>
      <c r="G289" s="10"/>
      <c r="H289" s="10"/>
      <c r="I289" s="10"/>
      <c r="J289" s="10"/>
      <c r="K289" s="10"/>
    </row>
    <row r="290" spans="2:11" ht="15" x14ac:dyDescent="0.25">
      <c r="B290" s="10"/>
      <c r="C290" s="10"/>
      <c r="D290" s="68"/>
      <c r="E290" s="10"/>
      <c r="F290" s="10"/>
      <c r="G290" s="10"/>
      <c r="H290" s="10"/>
      <c r="I290" s="10"/>
      <c r="J290" s="10"/>
      <c r="K290" s="10"/>
    </row>
    <row r="291" spans="2:11" ht="15" x14ac:dyDescent="0.25">
      <c r="B291" s="10"/>
      <c r="C291" s="10"/>
      <c r="D291" s="68"/>
      <c r="E291" s="10"/>
      <c r="F291" s="10"/>
      <c r="G291" s="10"/>
      <c r="H291" s="10"/>
      <c r="I291" s="10"/>
      <c r="J291" s="10"/>
      <c r="K291" s="10"/>
    </row>
    <row r="292" spans="2:11" ht="15" x14ac:dyDescent="0.25">
      <c r="B292" s="10"/>
      <c r="C292" s="10"/>
      <c r="D292" s="68"/>
      <c r="E292" s="10"/>
      <c r="F292" s="10"/>
      <c r="G292" s="10"/>
      <c r="H292" s="10"/>
      <c r="I292" s="10"/>
      <c r="J292" s="10"/>
      <c r="K292" s="10"/>
    </row>
    <row r="293" spans="2:11" ht="15" x14ac:dyDescent="0.25">
      <c r="B293" s="10"/>
      <c r="C293" s="10"/>
      <c r="D293" s="68"/>
      <c r="E293" s="10"/>
      <c r="F293" s="10"/>
      <c r="G293" s="10"/>
      <c r="H293" s="10"/>
      <c r="I293" s="10"/>
      <c r="J293" s="10"/>
      <c r="K293" s="10"/>
    </row>
    <row r="294" spans="2:11" ht="15" x14ac:dyDescent="0.25">
      <c r="B294" s="10"/>
      <c r="C294" s="10"/>
      <c r="D294" s="68"/>
      <c r="E294" s="10"/>
      <c r="F294" s="10"/>
      <c r="G294" s="10"/>
      <c r="H294" s="10"/>
      <c r="I294" s="10"/>
      <c r="J294" s="10"/>
      <c r="K294" s="10"/>
    </row>
    <row r="295" spans="2:11" ht="15" x14ac:dyDescent="0.25">
      <c r="B295" s="10"/>
      <c r="C295" s="10"/>
      <c r="D295" s="68"/>
      <c r="E295" s="10"/>
      <c r="F295" s="10"/>
      <c r="G295" s="10"/>
      <c r="H295" s="10"/>
      <c r="I295" s="10"/>
      <c r="J295" s="10"/>
      <c r="K295" s="10"/>
    </row>
    <row r="296" spans="2:11" ht="15" x14ac:dyDescent="0.25">
      <c r="B296" s="10"/>
      <c r="C296" s="10"/>
      <c r="D296" s="68"/>
      <c r="E296" s="10"/>
      <c r="F296" s="10"/>
      <c r="G296" s="10"/>
      <c r="H296" s="10"/>
      <c r="I296" s="10"/>
      <c r="J296" s="10"/>
      <c r="K296" s="10"/>
    </row>
    <row r="297" spans="2:11" ht="15" x14ac:dyDescent="0.25">
      <c r="B297" s="10"/>
      <c r="C297" s="10"/>
      <c r="D297" s="68"/>
      <c r="E297" s="10"/>
      <c r="F297" s="10"/>
      <c r="G297" s="10"/>
      <c r="H297" s="10"/>
      <c r="I297" s="10"/>
      <c r="J297" s="10"/>
      <c r="K297" s="10"/>
    </row>
    <row r="298" spans="2:11" ht="15" x14ac:dyDescent="0.25">
      <c r="B298" s="10"/>
      <c r="C298" s="10"/>
      <c r="D298" s="68"/>
      <c r="E298" s="10"/>
      <c r="F298" s="10"/>
      <c r="G298" s="10"/>
      <c r="H298" s="10"/>
      <c r="I298" s="10"/>
      <c r="J298" s="10"/>
      <c r="K298" s="10"/>
    </row>
    <row r="299" spans="2:11" ht="15" x14ac:dyDescent="0.25">
      <c r="B299" s="10"/>
      <c r="C299" s="10"/>
      <c r="D299" s="68"/>
      <c r="E299" s="10"/>
      <c r="F299" s="10"/>
      <c r="G299" s="10"/>
      <c r="H299" s="10"/>
      <c r="I299" s="10"/>
      <c r="J299" s="10"/>
      <c r="K299" s="10"/>
    </row>
    <row r="300" spans="2:11" ht="15" x14ac:dyDescent="0.25">
      <c r="B300" s="10"/>
      <c r="C300" s="10"/>
      <c r="D300" s="68"/>
      <c r="E300" s="10"/>
      <c r="F300" s="10"/>
      <c r="G300" s="10"/>
      <c r="H300" s="10"/>
      <c r="I300" s="10"/>
      <c r="J300" s="10"/>
      <c r="K300" s="10"/>
    </row>
    <row r="301" spans="2:11" ht="15" x14ac:dyDescent="0.25">
      <c r="B301" s="10"/>
      <c r="C301" s="10"/>
      <c r="D301" s="68"/>
      <c r="E301" s="10"/>
      <c r="F301" s="10"/>
      <c r="G301" s="10"/>
      <c r="H301" s="10"/>
      <c r="I301" s="10"/>
      <c r="J301" s="10"/>
      <c r="K301" s="10"/>
    </row>
    <row r="302" spans="2:11" ht="15" x14ac:dyDescent="0.25">
      <c r="B302" s="10"/>
      <c r="C302" s="10"/>
      <c r="D302" s="68"/>
      <c r="E302" s="10"/>
      <c r="F302" s="10"/>
      <c r="G302" s="10"/>
      <c r="H302" s="10"/>
      <c r="I302" s="10"/>
      <c r="J302" s="10"/>
      <c r="K302" s="10"/>
    </row>
    <row r="303" spans="2:11" ht="15" x14ac:dyDescent="0.25">
      <c r="B303" s="10"/>
      <c r="C303" s="10"/>
      <c r="D303" s="68"/>
      <c r="E303" s="10"/>
      <c r="F303" s="10"/>
      <c r="G303" s="10"/>
      <c r="H303" s="10"/>
      <c r="I303" s="10"/>
      <c r="J303" s="10"/>
      <c r="K303" s="10"/>
    </row>
    <row r="304" spans="2:11" ht="15" x14ac:dyDescent="0.25">
      <c r="B304" s="10"/>
      <c r="C304" s="10"/>
      <c r="D304" s="68"/>
      <c r="E304" s="10"/>
      <c r="F304" s="10"/>
      <c r="G304" s="10"/>
      <c r="H304" s="10"/>
      <c r="I304" s="10"/>
      <c r="J304" s="10"/>
      <c r="K304" s="10"/>
    </row>
    <row r="305" spans="2:11" ht="15" x14ac:dyDescent="0.25">
      <c r="B305" s="10"/>
      <c r="C305" s="10"/>
      <c r="D305" s="68"/>
      <c r="E305" s="10"/>
      <c r="F305" s="10"/>
      <c r="G305" s="10"/>
      <c r="H305" s="10"/>
      <c r="I305" s="10"/>
      <c r="J305" s="10"/>
      <c r="K305" s="10"/>
    </row>
    <row r="306" spans="2:11" ht="15" x14ac:dyDescent="0.25">
      <c r="B306" s="10"/>
      <c r="C306" s="10"/>
      <c r="D306" s="68"/>
      <c r="E306" s="10"/>
      <c r="F306" s="10"/>
      <c r="G306" s="10"/>
      <c r="H306" s="10"/>
      <c r="I306" s="10"/>
      <c r="J306" s="10"/>
      <c r="K306" s="10"/>
    </row>
    <row r="307" spans="2:11" ht="15" x14ac:dyDescent="0.25">
      <c r="B307" s="10"/>
      <c r="C307" s="10"/>
      <c r="D307" s="68"/>
      <c r="E307" s="10"/>
      <c r="F307" s="10"/>
      <c r="G307" s="10"/>
      <c r="H307" s="10"/>
      <c r="I307" s="10"/>
      <c r="J307" s="10"/>
      <c r="K307" s="10"/>
    </row>
    <row r="308" spans="2:11" ht="15" x14ac:dyDescent="0.25">
      <c r="B308" s="10"/>
      <c r="C308" s="10"/>
      <c r="D308" s="68"/>
      <c r="E308" s="10"/>
      <c r="F308" s="10"/>
      <c r="G308" s="10"/>
      <c r="H308" s="10"/>
      <c r="I308" s="10"/>
      <c r="J308" s="10"/>
      <c r="K308" s="10"/>
    </row>
    <row r="309" spans="2:11" ht="15" x14ac:dyDescent="0.25">
      <c r="B309" s="10"/>
      <c r="C309" s="10"/>
      <c r="D309" s="68"/>
      <c r="E309" s="10"/>
      <c r="F309" s="10"/>
      <c r="G309" s="10"/>
      <c r="H309" s="10"/>
      <c r="I309" s="10"/>
      <c r="J309" s="10"/>
      <c r="K309" s="10"/>
    </row>
    <row r="310" spans="2:11" ht="15" x14ac:dyDescent="0.25">
      <c r="B310" s="10"/>
      <c r="C310" s="10"/>
      <c r="D310" s="68"/>
      <c r="E310" s="10"/>
      <c r="F310" s="10"/>
      <c r="G310" s="10"/>
      <c r="H310" s="10"/>
      <c r="I310" s="10"/>
      <c r="J310" s="10"/>
      <c r="K310" s="10"/>
    </row>
    <row r="311" spans="2:11" ht="15" x14ac:dyDescent="0.25">
      <c r="B311" s="10"/>
      <c r="C311" s="10"/>
      <c r="D311" s="68"/>
      <c r="E311" s="10"/>
      <c r="F311" s="10"/>
      <c r="G311" s="10"/>
      <c r="H311" s="10"/>
      <c r="I311" s="10"/>
      <c r="J311" s="10"/>
      <c r="K311" s="10"/>
    </row>
    <row r="312" spans="2:11" ht="15" x14ac:dyDescent="0.25">
      <c r="B312" s="10"/>
      <c r="C312" s="10"/>
      <c r="D312" s="68"/>
      <c r="E312" s="10"/>
      <c r="F312" s="10"/>
      <c r="G312" s="10"/>
      <c r="H312" s="10"/>
      <c r="I312" s="10"/>
      <c r="J312" s="10"/>
      <c r="K312" s="10"/>
    </row>
    <row r="313" spans="2:11" ht="15" x14ac:dyDescent="0.25">
      <c r="B313" s="10"/>
      <c r="C313" s="10"/>
      <c r="D313" s="68"/>
      <c r="E313" s="10"/>
      <c r="F313" s="10"/>
      <c r="G313" s="10"/>
      <c r="H313" s="10"/>
      <c r="I313" s="10"/>
      <c r="J313" s="10"/>
      <c r="K313" s="10"/>
    </row>
    <row r="314" spans="2:11" ht="15" x14ac:dyDescent="0.25">
      <c r="B314" s="10"/>
      <c r="C314" s="10"/>
      <c r="D314" s="68"/>
      <c r="E314" s="10"/>
      <c r="F314" s="10"/>
      <c r="G314" s="10"/>
      <c r="H314" s="10"/>
      <c r="I314" s="10"/>
      <c r="J314" s="10"/>
      <c r="K314" s="10"/>
    </row>
    <row r="315" spans="2:11" ht="15" x14ac:dyDescent="0.25">
      <c r="B315" s="10"/>
      <c r="C315" s="10"/>
      <c r="D315" s="68"/>
      <c r="E315" s="10"/>
      <c r="F315" s="10"/>
      <c r="G315" s="10"/>
      <c r="H315" s="10"/>
      <c r="I315" s="10"/>
      <c r="J315" s="10"/>
      <c r="K315" s="10"/>
    </row>
    <row r="316" spans="2:11" ht="15" x14ac:dyDescent="0.25">
      <c r="B316" s="10"/>
      <c r="C316" s="10"/>
      <c r="D316" s="68"/>
      <c r="E316" s="10"/>
      <c r="F316" s="10"/>
      <c r="G316" s="10"/>
      <c r="H316" s="10"/>
      <c r="I316" s="10"/>
      <c r="J316" s="10"/>
      <c r="K316" s="10"/>
    </row>
    <row r="317" spans="2:11" ht="15" x14ac:dyDescent="0.25">
      <c r="B317" s="10"/>
      <c r="C317" s="10"/>
      <c r="D317" s="68"/>
      <c r="E317" s="10"/>
      <c r="F317" s="10"/>
      <c r="G317" s="10"/>
      <c r="H317" s="10"/>
      <c r="I317" s="10"/>
      <c r="J317" s="10"/>
      <c r="K317" s="10"/>
    </row>
    <row r="318" spans="2:11" ht="15" x14ac:dyDescent="0.25">
      <c r="B318" s="10"/>
      <c r="C318" s="10"/>
      <c r="D318" s="68"/>
      <c r="E318" s="10"/>
      <c r="F318" s="10"/>
      <c r="G318" s="10"/>
      <c r="H318" s="10"/>
      <c r="I318" s="10"/>
      <c r="J318" s="10"/>
      <c r="K318" s="10"/>
    </row>
    <row r="319" spans="2:11" ht="15" x14ac:dyDescent="0.25">
      <c r="B319" s="10"/>
      <c r="C319" s="10"/>
      <c r="D319" s="68"/>
      <c r="E319" s="10"/>
      <c r="F319" s="10"/>
      <c r="G319" s="10"/>
      <c r="H319" s="10"/>
      <c r="I319" s="10"/>
      <c r="J319" s="10"/>
      <c r="K319" s="10"/>
    </row>
    <row r="320" spans="2:11" ht="15" x14ac:dyDescent="0.25">
      <c r="B320" s="10"/>
      <c r="C320" s="10"/>
      <c r="D320" s="68"/>
      <c r="E320" s="10"/>
      <c r="F320" s="10"/>
      <c r="G320" s="10"/>
      <c r="H320" s="10"/>
      <c r="I320" s="10"/>
      <c r="J320" s="10"/>
      <c r="K320" s="10"/>
    </row>
    <row r="321" spans="2:11" ht="15" x14ac:dyDescent="0.25">
      <c r="B321" s="10"/>
      <c r="C321" s="10"/>
      <c r="D321" s="68"/>
      <c r="E321" s="10"/>
      <c r="F321" s="10"/>
      <c r="G321" s="10"/>
      <c r="H321" s="10"/>
      <c r="I321" s="10"/>
      <c r="J321" s="10"/>
      <c r="K321" s="10"/>
    </row>
    <row r="322" spans="2:11" ht="15" x14ac:dyDescent="0.25">
      <c r="B322" s="10"/>
      <c r="C322" s="10"/>
      <c r="D322" s="68"/>
      <c r="E322" s="10"/>
      <c r="F322" s="10"/>
      <c r="G322" s="10"/>
      <c r="H322" s="10"/>
      <c r="I322" s="10"/>
      <c r="J322" s="10"/>
      <c r="K322" s="10"/>
    </row>
    <row r="323" spans="2:11" ht="15" x14ac:dyDescent="0.25">
      <c r="B323" s="10"/>
      <c r="C323" s="10"/>
      <c r="D323" s="68"/>
      <c r="E323" s="10"/>
      <c r="F323" s="10"/>
      <c r="G323" s="10"/>
      <c r="H323" s="10"/>
      <c r="I323" s="10"/>
      <c r="J323" s="10"/>
      <c r="K323" s="10"/>
    </row>
    <row r="324" spans="2:11" ht="15" x14ac:dyDescent="0.25">
      <c r="B324" s="10"/>
      <c r="C324" s="10"/>
      <c r="D324" s="68"/>
      <c r="E324" s="10"/>
      <c r="F324" s="10"/>
      <c r="G324" s="10"/>
      <c r="H324" s="10"/>
      <c r="I324" s="10"/>
      <c r="J324" s="10"/>
      <c r="K324" s="10"/>
    </row>
    <row r="325" spans="2:11" ht="15" x14ac:dyDescent="0.25">
      <c r="B325" s="10"/>
      <c r="C325" s="10"/>
      <c r="D325" s="68"/>
      <c r="E325" s="10"/>
      <c r="F325" s="10"/>
      <c r="G325" s="10"/>
      <c r="H325" s="10"/>
      <c r="I325" s="10"/>
      <c r="J325" s="10"/>
      <c r="K325" s="10"/>
    </row>
    <row r="326" spans="2:11" ht="15" x14ac:dyDescent="0.25">
      <c r="B326" s="10"/>
      <c r="C326" s="10"/>
      <c r="D326" s="68"/>
      <c r="E326" s="10"/>
      <c r="F326" s="10"/>
      <c r="G326" s="10"/>
      <c r="H326" s="10"/>
      <c r="I326" s="10"/>
      <c r="J326" s="10"/>
      <c r="K326" s="10"/>
    </row>
    <row r="327" spans="2:11" ht="15" x14ac:dyDescent="0.25">
      <c r="B327" s="10"/>
      <c r="C327" s="10"/>
      <c r="D327" s="68"/>
      <c r="E327" s="10"/>
      <c r="F327" s="10"/>
      <c r="G327" s="10"/>
      <c r="H327" s="10"/>
      <c r="I327" s="10"/>
      <c r="J327" s="10"/>
      <c r="K327" s="10"/>
    </row>
    <row r="328" spans="2:11" ht="15" x14ac:dyDescent="0.25">
      <c r="B328" s="10"/>
      <c r="C328" s="10"/>
      <c r="D328" s="68"/>
      <c r="E328" s="10"/>
      <c r="F328" s="10"/>
      <c r="G328" s="10"/>
      <c r="H328" s="10"/>
      <c r="I328" s="10"/>
      <c r="J328" s="10"/>
      <c r="K328" s="10"/>
    </row>
    <row r="329" spans="2:11" ht="15" x14ac:dyDescent="0.25">
      <c r="B329" s="10"/>
      <c r="C329" s="10"/>
      <c r="D329" s="68"/>
      <c r="E329" s="10"/>
      <c r="F329" s="10"/>
      <c r="G329" s="10"/>
      <c r="H329" s="10"/>
      <c r="I329" s="10"/>
      <c r="J329" s="10"/>
      <c r="K329" s="10"/>
    </row>
    <row r="330" spans="2:11" ht="15" x14ac:dyDescent="0.25">
      <c r="B330" s="10"/>
      <c r="C330" s="10"/>
      <c r="D330" s="68"/>
      <c r="E330" s="10"/>
      <c r="F330" s="10"/>
      <c r="G330" s="10"/>
      <c r="H330" s="10"/>
      <c r="I330" s="10"/>
      <c r="J330" s="10"/>
      <c r="K330" s="10"/>
    </row>
    <row r="331" spans="2:11" ht="15" x14ac:dyDescent="0.25">
      <c r="B331" s="10"/>
      <c r="C331" s="10"/>
      <c r="D331" s="68"/>
      <c r="E331" s="10"/>
      <c r="F331" s="10"/>
      <c r="G331" s="10"/>
      <c r="H331" s="10"/>
      <c r="I331" s="10"/>
      <c r="J331" s="10"/>
      <c r="K331" s="10"/>
    </row>
    <row r="332" spans="2:11" ht="15" x14ac:dyDescent="0.25">
      <c r="B332" s="10"/>
      <c r="C332" s="10"/>
      <c r="D332" s="68"/>
      <c r="E332" s="10"/>
      <c r="F332" s="10"/>
      <c r="G332" s="10"/>
      <c r="H332" s="10"/>
      <c r="I332" s="10"/>
      <c r="J332" s="10"/>
      <c r="K332" s="10"/>
    </row>
    <row r="333" spans="2:11" ht="15" x14ac:dyDescent="0.25">
      <c r="B333" s="10"/>
      <c r="C333" s="10"/>
      <c r="D333" s="68"/>
      <c r="E333" s="10"/>
      <c r="F333" s="10"/>
      <c r="G333" s="10"/>
      <c r="H333" s="10"/>
      <c r="I333" s="10"/>
      <c r="J333" s="10"/>
      <c r="K333" s="10"/>
    </row>
    <row r="334" spans="2:11" ht="15" x14ac:dyDescent="0.25">
      <c r="B334" s="10"/>
      <c r="C334" s="10"/>
      <c r="D334" s="68"/>
      <c r="E334" s="10"/>
      <c r="F334" s="10"/>
      <c r="G334" s="10"/>
      <c r="H334" s="10"/>
      <c r="I334" s="10"/>
      <c r="J334" s="10"/>
      <c r="K334" s="10"/>
    </row>
    <row r="335" spans="2:11" ht="15" x14ac:dyDescent="0.25">
      <c r="B335" s="10"/>
      <c r="C335" s="10"/>
      <c r="D335" s="68"/>
      <c r="E335" s="10"/>
      <c r="F335" s="10"/>
      <c r="G335" s="10"/>
      <c r="H335" s="10"/>
      <c r="I335" s="10"/>
      <c r="J335" s="10"/>
      <c r="K335" s="10"/>
    </row>
    <row r="336" spans="2:11" ht="15" x14ac:dyDescent="0.25">
      <c r="B336" s="10"/>
      <c r="C336" s="10"/>
      <c r="D336" s="68"/>
      <c r="E336" s="10"/>
      <c r="F336" s="10"/>
      <c r="G336" s="10"/>
      <c r="H336" s="10"/>
      <c r="I336" s="10"/>
      <c r="J336" s="10"/>
      <c r="K336" s="10"/>
    </row>
    <row r="337" spans="2:11" ht="15" x14ac:dyDescent="0.25">
      <c r="B337" s="10"/>
      <c r="C337" s="10"/>
      <c r="D337" s="68"/>
      <c r="E337" s="10"/>
      <c r="F337" s="10"/>
      <c r="G337" s="10"/>
      <c r="H337" s="10"/>
      <c r="I337" s="10"/>
      <c r="J337" s="10"/>
      <c r="K337" s="10"/>
    </row>
    <row r="338" spans="2:11" ht="15" x14ac:dyDescent="0.25">
      <c r="B338" s="10"/>
      <c r="C338" s="10"/>
      <c r="D338" s="68"/>
      <c r="E338" s="10"/>
      <c r="F338" s="10"/>
      <c r="G338" s="10"/>
      <c r="H338" s="10"/>
      <c r="I338" s="10"/>
      <c r="J338" s="10"/>
      <c r="K338" s="10"/>
    </row>
    <row r="339" spans="2:11" ht="15" x14ac:dyDescent="0.25">
      <c r="B339" s="10"/>
      <c r="C339" s="10"/>
      <c r="D339" s="68"/>
      <c r="E339" s="10"/>
      <c r="F339" s="10"/>
      <c r="G339" s="10"/>
      <c r="H339" s="10"/>
      <c r="I339" s="10"/>
      <c r="J339" s="10"/>
      <c r="K339" s="10"/>
    </row>
    <row r="340" spans="2:11" ht="15" x14ac:dyDescent="0.25">
      <c r="B340" s="10"/>
      <c r="C340" s="10"/>
      <c r="D340" s="68"/>
      <c r="E340" s="10"/>
      <c r="F340" s="10"/>
      <c r="G340" s="10"/>
      <c r="H340" s="10"/>
      <c r="I340" s="10"/>
      <c r="J340" s="10"/>
      <c r="K340" s="10"/>
    </row>
    <row r="341" spans="2:11" ht="15" x14ac:dyDescent="0.25">
      <c r="B341" s="10"/>
      <c r="C341" s="10"/>
      <c r="D341" s="68"/>
      <c r="E341" s="10"/>
      <c r="F341" s="10"/>
      <c r="G341" s="10"/>
      <c r="H341" s="10"/>
      <c r="I341" s="10"/>
      <c r="J341" s="10"/>
      <c r="K341" s="10"/>
    </row>
    <row r="342" spans="2:11" ht="15" x14ac:dyDescent="0.25">
      <c r="B342" s="10"/>
      <c r="C342" s="10"/>
      <c r="D342" s="68"/>
      <c r="E342" s="10"/>
      <c r="F342" s="10"/>
      <c r="G342" s="10"/>
      <c r="H342" s="10"/>
      <c r="I342" s="10"/>
      <c r="J342" s="10"/>
      <c r="K342" s="10"/>
    </row>
    <row r="343" spans="2:11" ht="15" x14ac:dyDescent="0.25">
      <c r="B343" s="10"/>
      <c r="C343" s="10"/>
      <c r="D343" s="68"/>
      <c r="E343" s="10"/>
      <c r="F343" s="10"/>
      <c r="G343" s="10"/>
      <c r="H343" s="10"/>
      <c r="I343" s="10"/>
      <c r="J343" s="10"/>
      <c r="K343" s="10"/>
    </row>
    <row r="344" spans="2:11" ht="15" x14ac:dyDescent="0.25">
      <c r="B344" s="10"/>
      <c r="C344" s="10"/>
      <c r="D344" s="68"/>
      <c r="E344" s="10"/>
      <c r="F344" s="10"/>
      <c r="G344" s="10"/>
      <c r="H344" s="10"/>
      <c r="I344" s="10"/>
      <c r="J344" s="10"/>
      <c r="K344" s="10"/>
    </row>
    <row r="345" spans="2:11" ht="15" x14ac:dyDescent="0.25">
      <c r="B345" s="10"/>
      <c r="C345" s="10"/>
      <c r="D345" s="68"/>
      <c r="E345" s="10"/>
      <c r="F345" s="10"/>
      <c r="G345" s="10"/>
      <c r="H345" s="10"/>
      <c r="I345" s="10"/>
      <c r="J345" s="10"/>
      <c r="K345" s="10"/>
    </row>
    <row r="346" spans="2:11" ht="15" x14ac:dyDescent="0.25">
      <c r="B346" s="10"/>
      <c r="C346" s="10"/>
      <c r="D346" s="68"/>
      <c r="E346" s="10"/>
      <c r="F346" s="10"/>
      <c r="G346" s="10"/>
      <c r="H346" s="10"/>
      <c r="I346" s="10"/>
      <c r="J346" s="10"/>
      <c r="K346" s="10"/>
    </row>
    <row r="347" spans="2:11" ht="15" x14ac:dyDescent="0.25">
      <c r="B347" s="10"/>
      <c r="C347" s="10"/>
      <c r="D347" s="68"/>
      <c r="E347" s="10"/>
      <c r="F347" s="10"/>
      <c r="G347" s="10"/>
      <c r="H347" s="10"/>
      <c r="I347" s="10"/>
      <c r="J347" s="10"/>
      <c r="K347" s="10"/>
    </row>
    <row r="348" spans="2:11" ht="15" x14ac:dyDescent="0.25">
      <c r="B348" s="10"/>
      <c r="C348" s="10"/>
      <c r="D348" s="68"/>
      <c r="E348" s="10"/>
      <c r="F348" s="10"/>
      <c r="G348" s="10"/>
      <c r="H348" s="10"/>
      <c r="I348" s="10"/>
      <c r="J348" s="10"/>
      <c r="K348" s="10"/>
    </row>
    <row r="349" spans="2:11" ht="15" x14ac:dyDescent="0.25">
      <c r="B349" s="10"/>
      <c r="C349" s="10"/>
      <c r="D349" s="68"/>
      <c r="E349" s="10"/>
      <c r="F349" s="10"/>
      <c r="G349" s="10"/>
      <c r="H349" s="10"/>
      <c r="I349" s="10"/>
      <c r="J349" s="10"/>
      <c r="K349" s="10"/>
    </row>
    <row r="350" spans="2:11" ht="15" x14ac:dyDescent="0.25">
      <c r="B350" s="10"/>
      <c r="C350" s="10"/>
      <c r="D350" s="68"/>
      <c r="E350" s="10"/>
      <c r="F350" s="10"/>
      <c r="G350" s="10"/>
      <c r="H350" s="10"/>
      <c r="I350" s="10"/>
      <c r="J350" s="10"/>
      <c r="K350" s="10"/>
    </row>
    <row r="351" spans="2:11" ht="15" x14ac:dyDescent="0.25">
      <c r="B351" s="10"/>
      <c r="C351" s="10"/>
      <c r="D351" s="68"/>
      <c r="E351" s="10"/>
      <c r="F351" s="10"/>
      <c r="G351" s="10"/>
      <c r="H351" s="10"/>
      <c r="I351" s="10"/>
      <c r="J351" s="10"/>
      <c r="K351" s="10"/>
    </row>
    <row r="352" spans="2:11" ht="15" x14ac:dyDescent="0.25">
      <c r="B352" s="10"/>
      <c r="C352" s="10"/>
      <c r="D352" s="68"/>
      <c r="E352" s="10"/>
      <c r="F352" s="10"/>
      <c r="G352" s="10"/>
      <c r="H352" s="10"/>
      <c r="I352" s="10"/>
      <c r="J352" s="10"/>
      <c r="K352" s="10"/>
    </row>
    <row r="353" spans="2:11" ht="15" x14ac:dyDescent="0.25">
      <c r="B353" s="10"/>
      <c r="C353" s="10"/>
      <c r="D353" s="68"/>
      <c r="E353" s="10"/>
      <c r="F353" s="10"/>
      <c r="G353" s="10"/>
      <c r="H353" s="10"/>
      <c r="I353" s="10"/>
      <c r="J353" s="10"/>
      <c r="K353" s="10"/>
    </row>
    <row r="354" spans="2:11" ht="15" x14ac:dyDescent="0.25">
      <c r="B354" s="10"/>
      <c r="C354" s="10"/>
      <c r="D354" s="68"/>
      <c r="E354" s="10"/>
      <c r="F354" s="10"/>
      <c r="G354" s="10"/>
      <c r="H354" s="10"/>
      <c r="I354" s="10"/>
      <c r="J354" s="10"/>
      <c r="K354" s="10"/>
    </row>
    <row r="355" spans="2:11" ht="15" x14ac:dyDescent="0.25">
      <c r="B355" s="10"/>
      <c r="C355" s="10"/>
      <c r="D355" s="68"/>
      <c r="E355" s="10"/>
      <c r="F355" s="10"/>
      <c r="G355" s="10"/>
      <c r="H355" s="10"/>
      <c r="I355" s="10"/>
      <c r="J355" s="10"/>
      <c r="K355" s="10"/>
    </row>
    <row r="356" spans="2:11" ht="15" x14ac:dyDescent="0.25">
      <c r="B356" s="10"/>
      <c r="C356" s="10"/>
      <c r="D356" s="68"/>
      <c r="E356" s="10"/>
      <c r="F356" s="10"/>
      <c r="G356" s="10"/>
      <c r="H356" s="10"/>
      <c r="I356" s="10"/>
      <c r="J356" s="10"/>
      <c r="K356" s="10"/>
    </row>
    <row r="357" spans="2:11" ht="15" x14ac:dyDescent="0.25">
      <c r="B357" s="10"/>
      <c r="C357" s="10"/>
      <c r="D357" s="68"/>
      <c r="E357" s="10"/>
      <c r="F357" s="10"/>
      <c r="G357" s="10"/>
      <c r="H357" s="10"/>
      <c r="I357" s="10"/>
      <c r="J357" s="10"/>
      <c r="K357" s="10"/>
    </row>
    <row r="358" spans="2:11" ht="15" x14ac:dyDescent="0.25">
      <c r="B358" s="10"/>
      <c r="C358" s="10"/>
      <c r="D358" s="68"/>
      <c r="E358" s="10"/>
      <c r="F358" s="10"/>
      <c r="G358" s="10"/>
      <c r="H358" s="10"/>
      <c r="I358" s="10"/>
      <c r="J358" s="10"/>
      <c r="K358" s="10"/>
    </row>
    <row r="359" spans="2:11" ht="15" x14ac:dyDescent="0.25">
      <c r="B359" s="10"/>
      <c r="C359" s="10"/>
      <c r="D359" s="68"/>
      <c r="E359" s="10"/>
      <c r="F359" s="10"/>
      <c r="G359" s="10"/>
      <c r="H359" s="10"/>
      <c r="I359" s="10"/>
      <c r="J359" s="10"/>
      <c r="K359" s="10"/>
    </row>
    <row r="360" spans="2:11" ht="15" x14ac:dyDescent="0.25">
      <c r="B360" s="10"/>
      <c r="C360" s="10"/>
      <c r="D360" s="68"/>
      <c r="E360" s="10"/>
      <c r="F360" s="10"/>
      <c r="G360" s="10"/>
      <c r="H360" s="10"/>
      <c r="I360" s="10"/>
      <c r="J360" s="10"/>
      <c r="K360" s="10"/>
    </row>
    <row r="361" spans="2:11" ht="15" x14ac:dyDescent="0.25">
      <c r="B361" s="10"/>
      <c r="C361" s="10"/>
      <c r="D361" s="68"/>
      <c r="E361" s="10"/>
      <c r="F361" s="10"/>
      <c r="G361" s="10"/>
      <c r="H361" s="10"/>
      <c r="I361" s="10"/>
      <c r="J361" s="10"/>
      <c r="K361" s="10"/>
    </row>
    <row r="362" spans="2:11" ht="15" x14ac:dyDescent="0.25">
      <c r="B362" s="10"/>
      <c r="C362" s="10"/>
      <c r="D362" s="68"/>
      <c r="E362" s="10"/>
      <c r="F362" s="10"/>
      <c r="G362" s="10"/>
      <c r="H362" s="10"/>
      <c r="I362" s="10"/>
      <c r="J362" s="10"/>
      <c r="K362" s="10"/>
    </row>
    <row r="363" spans="2:11" ht="15" x14ac:dyDescent="0.25">
      <c r="B363" s="10"/>
      <c r="C363" s="10"/>
      <c r="D363" s="68"/>
      <c r="E363" s="10"/>
      <c r="F363" s="10"/>
      <c r="G363" s="10"/>
      <c r="H363" s="10"/>
      <c r="I363" s="10"/>
      <c r="J363" s="10"/>
      <c r="K363" s="10"/>
    </row>
    <row r="364" spans="2:11" ht="15" x14ac:dyDescent="0.25">
      <c r="B364" s="10"/>
      <c r="C364" s="10"/>
      <c r="D364" s="68"/>
      <c r="E364" s="10"/>
      <c r="F364" s="10"/>
      <c r="G364" s="10"/>
      <c r="H364" s="10"/>
      <c r="I364" s="10"/>
      <c r="J364" s="10"/>
      <c r="K364" s="10"/>
    </row>
    <row r="365" spans="2:11" ht="15" x14ac:dyDescent="0.25">
      <c r="B365" s="10"/>
      <c r="C365" s="10"/>
      <c r="D365" s="68"/>
      <c r="E365" s="10"/>
      <c r="F365" s="10"/>
      <c r="G365" s="10"/>
      <c r="H365" s="10"/>
      <c r="I365" s="10"/>
      <c r="J365" s="10"/>
      <c r="K365" s="10"/>
    </row>
    <row r="366" spans="2:11" ht="15" x14ac:dyDescent="0.25">
      <c r="B366" s="10"/>
      <c r="C366" s="10"/>
      <c r="D366" s="68"/>
      <c r="E366" s="10"/>
      <c r="F366" s="10"/>
      <c r="G366" s="10"/>
      <c r="H366" s="10"/>
      <c r="I366" s="10"/>
      <c r="J366" s="10"/>
      <c r="K366" s="10"/>
    </row>
    <row r="367" spans="2:11" ht="15" x14ac:dyDescent="0.25">
      <c r="B367" s="10"/>
      <c r="C367" s="10"/>
      <c r="D367" s="68"/>
      <c r="E367" s="10"/>
      <c r="F367" s="10"/>
      <c r="G367" s="10"/>
      <c r="H367" s="10"/>
      <c r="I367" s="10"/>
      <c r="J367" s="10"/>
      <c r="K367" s="10"/>
    </row>
    <row r="368" spans="2:11" ht="15" x14ac:dyDescent="0.25">
      <c r="B368" s="10"/>
      <c r="C368" s="10"/>
      <c r="D368" s="68"/>
      <c r="E368" s="10"/>
      <c r="F368" s="10"/>
      <c r="G368" s="10"/>
      <c r="H368" s="10"/>
      <c r="I368" s="10"/>
      <c r="J368" s="10"/>
      <c r="K368" s="10"/>
    </row>
    <row r="369" spans="2:11" ht="15" x14ac:dyDescent="0.25">
      <c r="B369" s="10"/>
      <c r="C369" s="10"/>
      <c r="D369" s="68"/>
      <c r="E369" s="10"/>
      <c r="F369" s="10"/>
      <c r="G369" s="10"/>
      <c r="H369" s="10"/>
      <c r="I369" s="10"/>
      <c r="J369" s="10"/>
      <c r="K369" s="10"/>
    </row>
    <row r="370" spans="2:11" ht="15" x14ac:dyDescent="0.25">
      <c r="B370" s="10"/>
      <c r="C370" s="10"/>
      <c r="D370" s="68"/>
      <c r="E370" s="10"/>
      <c r="F370" s="10"/>
      <c r="G370" s="10"/>
      <c r="H370" s="10"/>
      <c r="I370" s="10"/>
      <c r="J370" s="10"/>
      <c r="K370" s="10"/>
    </row>
    <row r="371" spans="2:11" ht="15" x14ac:dyDescent="0.25">
      <c r="B371" s="10"/>
      <c r="C371" s="10"/>
      <c r="D371" s="68"/>
      <c r="E371" s="10"/>
      <c r="F371" s="10"/>
      <c r="G371" s="10"/>
      <c r="H371" s="10"/>
      <c r="I371" s="10"/>
      <c r="J371" s="10"/>
      <c r="K371" s="10"/>
    </row>
    <row r="372" spans="2:11" ht="15" x14ac:dyDescent="0.25">
      <c r="B372" s="10"/>
      <c r="C372" s="10"/>
      <c r="D372" s="68"/>
      <c r="E372" s="10"/>
      <c r="F372" s="10"/>
      <c r="G372" s="10"/>
      <c r="H372" s="10"/>
      <c r="I372" s="10"/>
      <c r="J372" s="10"/>
      <c r="K372" s="10"/>
    </row>
    <row r="373" spans="2:11" ht="15" x14ac:dyDescent="0.25">
      <c r="B373" s="10"/>
      <c r="C373" s="10"/>
      <c r="D373" s="68"/>
      <c r="E373" s="10"/>
      <c r="F373" s="10"/>
      <c r="G373" s="10"/>
      <c r="H373" s="10"/>
      <c r="I373" s="10"/>
      <c r="J373" s="10"/>
      <c r="K373" s="10"/>
    </row>
    <row r="374" spans="2:11" ht="15" x14ac:dyDescent="0.25">
      <c r="B374" s="10"/>
      <c r="C374" s="10"/>
      <c r="D374" s="68"/>
      <c r="E374" s="10"/>
      <c r="F374" s="10"/>
      <c r="G374" s="10"/>
      <c r="H374" s="10"/>
      <c r="I374" s="10"/>
      <c r="J374" s="10"/>
      <c r="K374" s="10"/>
    </row>
    <row r="375" spans="2:11" ht="15" x14ac:dyDescent="0.25">
      <c r="B375" s="10"/>
      <c r="C375" s="10"/>
      <c r="D375" s="68"/>
      <c r="E375" s="10"/>
      <c r="F375" s="10"/>
      <c r="G375" s="10"/>
      <c r="H375" s="10"/>
      <c r="I375" s="10"/>
      <c r="J375" s="10"/>
      <c r="K375" s="10"/>
    </row>
    <row r="376" spans="2:11" ht="15" x14ac:dyDescent="0.25">
      <c r="B376" s="10"/>
      <c r="C376" s="10"/>
      <c r="D376" s="68"/>
      <c r="E376" s="10"/>
      <c r="F376" s="10"/>
      <c r="G376" s="10"/>
      <c r="H376" s="10"/>
      <c r="I376" s="10"/>
      <c r="J376" s="10"/>
      <c r="K376" s="10"/>
    </row>
    <row r="377" spans="2:11" ht="15" x14ac:dyDescent="0.25">
      <c r="B377" s="10"/>
      <c r="C377" s="10"/>
      <c r="D377" s="68"/>
      <c r="E377" s="10"/>
      <c r="F377" s="10"/>
      <c r="G377" s="10"/>
      <c r="H377" s="10"/>
      <c r="I377" s="10"/>
      <c r="J377" s="10"/>
      <c r="K377" s="10"/>
    </row>
    <row r="378" spans="2:11" ht="15" x14ac:dyDescent="0.25">
      <c r="B378" s="10"/>
      <c r="C378" s="10"/>
      <c r="D378" s="68"/>
      <c r="E378" s="10"/>
      <c r="F378" s="10"/>
      <c r="G378" s="10"/>
      <c r="H378" s="10"/>
      <c r="I378" s="10"/>
      <c r="J378" s="10"/>
      <c r="K378" s="10"/>
    </row>
    <row r="379" spans="2:11" ht="15" x14ac:dyDescent="0.25">
      <c r="B379" s="10"/>
      <c r="C379" s="10"/>
      <c r="D379" s="68"/>
      <c r="E379" s="10"/>
      <c r="F379" s="10"/>
      <c r="G379" s="10"/>
      <c r="H379" s="10"/>
      <c r="I379" s="10"/>
      <c r="J379" s="10"/>
      <c r="K379" s="10"/>
    </row>
    <row r="380" spans="2:11" ht="15" x14ac:dyDescent="0.25">
      <c r="B380" s="10"/>
      <c r="C380" s="10"/>
      <c r="D380" s="68"/>
      <c r="E380" s="10"/>
      <c r="F380" s="10"/>
      <c r="G380" s="10"/>
      <c r="H380" s="10"/>
      <c r="I380" s="10"/>
      <c r="J380" s="10"/>
      <c r="K380" s="10"/>
    </row>
    <row r="381" spans="2:11" ht="15" x14ac:dyDescent="0.25">
      <c r="B381" s="10"/>
      <c r="C381" s="10"/>
      <c r="D381" s="68"/>
      <c r="E381" s="10"/>
      <c r="F381" s="10"/>
      <c r="G381" s="10"/>
      <c r="H381" s="10"/>
      <c r="I381" s="10"/>
      <c r="J381" s="10"/>
      <c r="K381" s="10"/>
    </row>
    <row r="382" spans="2:11" ht="15" x14ac:dyDescent="0.25">
      <c r="B382" s="10"/>
      <c r="C382" s="10"/>
      <c r="D382" s="68"/>
      <c r="E382" s="10"/>
      <c r="F382" s="10"/>
      <c r="G382" s="10"/>
      <c r="H382" s="10"/>
      <c r="I382" s="10"/>
      <c r="J382" s="10"/>
      <c r="K382" s="10"/>
    </row>
    <row r="383" spans="2:11" ht="15" x14ac:dyDescent="0.25">
      <c r="B383" s="10"/>
      <c r="C383" s="10"/>
      <c r="D383" s="68"/>
      <c r="E383" s="10"/>
      <c r="F383" s="10"/>
      <c r="G383" s="10"/>
      <c r="H383" s="10"/>
      <c r="I383" s="10"/>
      <c r="J383" s="10"/>
      <c r="K383" s="10"/>
    </row>
    <row r="384" spans="2:11" ht="15" x14ac:dyDescent="0.25">
      <c r="B384" s="10"/>
      <c r="C384" s="10"/>
      <c r="D384" s="68"/>
      <c r="E384" s="10"/>
      <c r="F384" s="10"/>
      <c r="G384" s="10"/>
      <c r="H384" s="10"/>
      <c r="I384" s="10"/>
      <c r="J384" s="10"/>
      <c r="K384" s="10"/>
    </row>
    <row r="385" spans="2:11" ht="15" x14ac:dyDescent="0.25">
      <c r="B385" s="10"/>
      <c r="C385" s="10"/>
      <c r="D385" s="68"/>
      <c r="E385" s="10"/>
      <c r="F385" s="10"/>
      <c r="G385" s="10"/>
      <c r="H385" s="10"/>
      <c r="I385" s="10"/>
      <c r="J385" s="10"/>
      <c r="K385" s="10"/>
    </row>
    <row r="386" spans="2:11" ht="15" x14ac:dyDescent="0.25">
      <c r="B386" s="10"/>
      <c r="C386" s="10"/>
      <c r="D386" s="68"/>
      <c r="E386" s="10"/>
      <c r="F386" s="10"/>
      <c r="G386" s="10"/>
      <c r="H386" s="10"/>
      <c r="I386" s="10"/>
      <c r="J386" s="10"/>
      <c r="K386" s="10"/>
    </row>
    <row r="387" spans="2:11" ht="15" x14ac:dyDescent="0.25">
      <c r="B387" s="10"/>
      <c r="C387" s="10"/>
      <c r="D387" s="68"/>
      <c r="E387" s="10"/>
      <c r="F387" s="10"/>
      <c r="G387" s="10"/>
      <c r="H387" s="10"/>
      <c r="I387" s="10"/>
      <c r="J387" s="10"/>
      <c r="K387" s="10"/>
    </row>
    <row r="388" spans="2:11" ht="15" x14ac:dyDescent="0.25">
      <c r="B388" s="10"/>
      <c r="C388" s="10"/>
      <c r="D388" s="68"/>
      <c r="E388" s="10"/>
      <c r="F388" s="10"/>
      <c r="G388" s="10"/>
      <c r="H388" s="10"/>
      <c r="I388" s="10"/>
      <c r="J388" s="10"/>
      <c r="K388" s="10"/>
    </row>
    <row r="389" spans="2:11" ht="15" x14ac:dyDescent="0.25">
      <c r="B389" s="10"/>
      <c r="C389" s="10"/>
      <c r="D389" s="68"/>
      <c r="E389" s="10"/>
      <c r="F389" s="10"/>
      <c r="G389" s="10"/>
      <c r="H389" s="10"/>
      <c r="I389" s="10"/>
      <c r="J389" s="10"/>
      <c r="K389" s="10"/>
    </row>
    <row r="390" spans="2:11" ht="15" x14ac:dyDescent="0.25">
      <c r="B390" s="10"/>
      <c r="C390" s="10"/>
      <c r="D390" s="68"/>
      <c r="E390" s="10"/>
      <c r="F390" s="10"/>
      <c r="G390" s="10"/>
      <c r="H390" s="10"/>
      <c r="I390" s="10"/>
      <c r="J390" s="10"/>
      <c r="K390" s="10"/>
    </row>
    <row r="391" spans="2:11" ht="15" x14ac:dyDescent="0.25">
      <c r="B391" s="10"/>
      <c r="C391" s="10"/>
      <c r="D391" s="68"/>
      <c r="E391" s="10"/>
      <c r="F391" s="10"/>
      <c r="G391" s="10"/>
      <c r="H391" s="10"/>
      <c r="I391" s="10"/>
      <c r="J391" s="10"/>
      <c r="K391" s="10"/>
    </row>
    <row r="392" spans="2:11" ht="15" x14ac:dyDescent="0.25">
      <c r="B392" s="10"/>
      <c r="C392" s="10"/>
      <c r="D392" s="68"/>
      <c r="E392" s="10"/>
      <c r="F392" s="10"/>
      <c r="G392" s="10"/>
      <c r="H392" s="10"/>
      <c r="I392" s="10"/>
      <c r="J392" s="10"/>
      <c r="K392" s="10"/>
    </row>
    <row r="393" spans="2:11" ht="15" x14ac:dyDescent="0.25">
      <c r="B393" s="10"/>
      <c r="C393" s="10"/>
      <c r="D393" s="68"/>
      <c r="E393" s="10"/>
      <c r="F393" s="10"/>
      <c r="G393" s="10"/>
      <c r="H393" s="10"/>
      <c r="I393" s="10"/>
      <c r="J393" s="10"/>
      <c r="K393" s="10"/>
    </row>
    <row r="394" spans="2:11" ht="15" x14ac:dyDescent="0.25">
      <c r="B394" s="10"/>
      <c r="C394" s="10"/>
      <c r="D394" s="68"/>
      <c r="E394" s="10"/>
      <c r="F394" s="10"/>
      <c r="G394" s="10"/>
      <c r="H394" s="10"/>
      <c r="I394" s="10"/>
      <c r="J394" s="10"/>
      <c r="K394" s="10"/>
    </row>
    <row r="395" spans="2:11" ht="15" x14ac:dyDescent="0.25">
      <c r="B395" s="10"/>
      <c r="C395" s="10"/>
      <c r="D395" s="68"/>
      <c r="E395" s="10"/>
      <c r="F395" s="10"/>
      <c r="G395" s="10"/>
      <c r="H395" s="10"/>
      <c r="I395" s="10"/>
      <c r="J395" s="10"/>
      <c r="K395" s="10"/>
    </row>
    <row r="396" spans="2:11" ht="15" x14ac:dyDescent="0.25">
      <c r="B396" s="10"/>
      <c r="C396" s="10"/>
      <c r="D396" s="68"/>
      <c r="E396" s="10"/>
      <c r="F396" s="10"/>
      <c r="G396" s="10"/>
      <c r="H396" s="10"/>
      <c r="I396" s="10"/>
      <c r="J396" s="10"/>
      <c r="K396" s="10"/>
    </row>
    <row r="397" spans="2:11" ht="15" x14ac:dyDescent="0.25">
      <c r="B397" s="10"/>
      <c r="C397" s="10"/>
      <c r="D397" s="68"/>
      <c r="E397" s="10"/>
      <c r="F397" s="10"/>
      <c r="G397" s="10"/>
      <c r="H397" s="10"/>
      <c r="I397" s="10"/>
      <c r="J397" s="10"/>
      <c r="K397" s="10"/>
    </row>
    <row r="398" spans="2:11" ht="15" x14ac:dyDescent="0.25">
      <c r="B398" s="10"/>
      <c r="C398" s="10"/>
      <c r="D398" s="68"/>
      <c r="E398" s="10"/>
      <c r="F398" s="10"/>
      <c r="G398" s="10"/>
      <c r="H398" s="10"/>
      <c r="I398" s="10"/>
      <c r="J398" s="10"/>
      <c r="K398" s="10"/>
    </row>
    <row r="399" spans="2:11" ht="15" x14ac:dyDescent="0.25">
      <c r="B399" s="10"/>
      <c r="C399" s="10"/>
      <c r="D399" s="68"/>
      <c r="E399" s="10"/>
      <c r="F399" s="10"/>
      <c r="G399" s="10"/>
      <c r="H399" s="10"/>
      <c r="I399" s="10"/>
      <c r="J399" s="10"/>
      <c r="K399" s="10"/>
    </row>
    <row r="400" spans="2:11" ht="15" x14ac:dyDescent="0.25">
      <c r="B400" s="10"/>
      <c r="C400" s="10"/>
      <c r="D400" s="68"/>
      <c r="E400" s="10"/>
      <c r="F400" s="10"/>
      <c r="G400" s="10"/>
      <c r="H400" s="10"/>
      <c r="I400" s="10"/>
      <c r="J400" s="10"/>
      <c r="K400" s="10"/>
    </row>
    <row r="401" spans="2:11" ht="15" x14ac:dyDescent="0.25">
      <c r="B401" s="10"/>
      <c r="C401" s="10"/>
      <c r="D401" s="68"/>
      <c r="E401" s="10"/>
      <c r="F401" s="10"/>
      <c r="G401" s="10"/>
      <c r="H401" s="10"/>
      <c r="I401" s="10"/>
      <c r="J401" s="10"/>
      <c r="K401" s="10"/>
    </row>
    <row r="402" spans="2:11" ht="15" x14ac:dyDescent="0.25">
      <c r="B402" s="10"/>
      <c r="C402" s="10"/>
      <c r="D402" s="68"/>
      <c r="E402" s="10"/>
      <c r="F402" s="10"/>
      <c r="G402" s="10"/>
      <c r="H402" s="10"/>
      <c r="I402" s="10"/>
      <c r="J402" s="10"/>
      <c r="K402" s="10"/>
    </row>
    <row r="403" spans="2:11" ht="15" x14ac:dyDescent="0.25">
      <c r="B403" s="10"/>
      <c r="C403" s="10"/>
      <c r="D403" s="68"/>
      <c r="E403" s="10"/>
      <c r="F403" s="10"/>
      <c r="G403" s="10"/>
      <c r="H403" s="10"/>
      <c r="I403" s="10"/>
      <c r="J403" s="10"/>
      <c r="K403" s="10"/>
    </row>
    <row r="404" spans="2:11" ht="15" x14ac:dyDescent="0.25">
      <c r="B404" s="10"/>
      <c r="C404" s="10"/>
      <c r="D404" s="68"/>
      <c r="E404" s="10"/>
      <c r="F404" s="10"/>
      <c r="G404" s="10"/>
      <c r="H404" s="10"/>
      <c r="I404" s="10"/>
      <c r="J404" s="10"/>
      <c r="K404" s="10"/>
    </row>
    <row r="405" spans="2:11" ht="15" x14ac:dyDescent="0.25">
      <c r="B405" s="10"/>
      <c r="C405" s="10"/>
      <c r="D405" s="68"/>
      <c r="E405" s="10"/>
      <c r="F405" s="10"/>
      <c r="G405" s="10"/>
      <c r="H405" s="10"/>
      <c r="I405" s="10"/>
      <c r="J405" s="10"/>
      <c r="K405" s="10"/>
    </row>
    <row r="406" spans="2:11" ht="15" x14ac:dyDescent="0.25">
      <c r="B406" s="10"/>
      <c r="C406" s="10"/>
      <c r="D406" s="68"/>
      <c r="E406" s="10"/>
      <c r="F406" s="10"/>
      <c r="G406" s="10"/>
      <c r="H406" s="10"/>
      <c r="I406" s="10"/>
      <c r="J406" s="10"/>
      <c r="K406" s="10"/>
    </row>
    <row r="407" spans="2:11" ht="15" x14ac:dyDescent="0.25">
      <c r="B407" s="10"/>
      <c r="C407" s="10"/>
      <c r="D407" s="68"/>
      <c r="E407" s="10"/>
      <c r="F407" s="10"/>
      <c r="G407" s="10"/>
      <c r="H407" s="10"/>
      <c r="I407" s="10"/>
      <c r="J407" s="10"/>
      <c r="K407" s="10"/>
    </row>
    <row r="408" spans="2:11" ht="15" x14ac:dyDescent="0.25">
      <c r="B408" s="10"/>
      <c r="C408" s="10"/>
      <c r="D408" s="68"/>
      <c r="E408" s="10"/>
      <c r="F408" s="10"/>
      <c r="G408" s="10"/>
      <c r="H408" s="10"/>
      <c r="I408" s="10"/>
      <c r="J408" s="10"/>
      <c r="K408" s="10"/>
    </row>
    <row r="409" spans="2:11" ht="15" x14ac:dyDescent="0.25">
      <c r="B409" s="10"/>
      <c r="C409" s="10"/>
      <c r="D409" s="68"/>
      <c r="E409" s="10"/>
      <c r="F409" s="10"/>
      <c r="G409" s="10"/>
      <c r="H409" s="10"/>
      <c r="I409" s="10"/>
      <c r="J409" s="10"/>
      <c r="K409" s="10"/>
    </row>
    <row r="410" spans="2:11" ht="15" x14ac:dyDescent="0.25">
      <c r="B410" s="10"/>
      <c r="C410" s="10"/>
      <c r="D410" s="68"/>
      <c r="E410" s="10"/>
      <c r="F410" s="10"/>
      <c r="G410" s="10"/>
      <c r="H410" s="10"/>
      <c r="I410" s="10"/>
      <c r="J410" s="10"/>
      <c r="K410" s="10"/>
    </row>
    <row r="411" spans="2:11" ht="15" x14ac:dyDescent="0.25">
      <c r="B411" s="10"/>
      <c r="C411" s="10"/>
      <c r="D411" s="68"/>
      <c r="E411" s="10"/>
      <c r="F411" s="10"/>
      <c r="G411" s="10"/>
      <c r="H411" s="10"/>
      <c r="I411" s="10"/>
      <c r="J411" s="10"/>
      <c r="K411" s="10"/>
    </row>
    <row r="412" spans="2:11" ht="15" x14ac:dyDescent="0.25">
      <c r="B412" s="10"/>
      <c r="C412" s="10"/>
      <c r="D412" s="68"/>
      <c r="E412" s="10"/>
      <c r="F412" s="10"/>
      <c r="G412" s="10"/>
      <c r="H412" s="10"/>
      <c r="I412" s="10"/>
      <c r="J412" s="10"/>
      <c r="K412" s="10"/>
    </row>
    <row r="413" spans="2:11" ht="15" x14ac:dyDescent="0.25">
      <c r="B413" s="10"/>
      <c r="C413" s="10"/>
      <c r="D413" s="68"/>
      <c r="E413" s="10"/>
      <c r="F413" s="10"/>
      <c r="G413" s="10"/>
      <c r="H413" s="10"/>
      <c r="I413" s="10"/>
      <c r="J413" s="10"/>
      <c r="K413" s="10"/>
    </row>
    <row r="414" spans="2:11" ht="15" x14ac:dyDescent="0.25">
      <c r="B414" s="10"/>
      <c r="C414" s="10"/>
      <c r="D414" s="68"/>
      <c r="E414" s="10"/>
      <c r="F414" s="10"/>
      <c r="G414" s="10"/>
      <c r="H414" s="10"/>
      <c r="I414" s="10"/>
      <c r="J414" s="10"/>
      <c r="K414" s="10"/>
    </row>
    <row r="415" spans="2:11" ht="15" x14ac:dyDescent="0.25">
      <c r="B415" s="10"/>
      <c r="C415" s="10"/>
      <c r="D415" s="68"/>
      <c r="E415" s="10"/>
      <c r="F415" s="10"/>
      <c r="G415" s="10"/>
      <c r="H415" s="10"/>
      <c r="I415" s="10"/>
      <c r="J415" s="10"/>
      <c r="K415" s="10"/>
    </row>
    <row r="416" spans="2:11" ht="15" x14ac:dyDescent="0.25">
      <c r="B416" s="10"/>
      <c r="C416" s="10"/>
      <c r="D416" s="68"/>
      <c r="E416" s="10"/>
      <c r="F416" s="10"/>
      <c r="G416" s="10"/>
      <c r="H416" s="10"/>
      <c r="I416" s="10"/>
      <c r="J416" s="10"/>
      <c r="K416" s="10"/>
    </row>
    <row r="417" spans="2:11" ht="15" x14ac:dyDescent="0.25">
      <c r="B417" s="10"/>
      <c r="C417" s="10"/>
      <c r="D417" s="68"/>
      <c r="E417" s="10"/>
      <c r="F417" s="10"/>
      <c r="G417" s="10"/>
      <c r="H417" s="10"/>
      <c r="I417" s="10"/>
      <c r="J417" s="10"/>
      <c r="K417" s="10"/>
    </row>
    <row r="418" spans="2:11" ht="15" x14ac:dyDescent="0.25">
      <c r="B418" s="10"/>
      <c r="C418" s="10"/>
      <c r="D418" s="68"/>
      <c r="E418" s="10"/>
      <c r="F418" s="10"/>
      <c r="G418" s="10"/>
      <c r="H418" s="10"/>
      <c r="I418" s="10"/>
      <c r="J418" s="10"/>
      <c r="K418" s="10"/>
    </row>
    <row r="419" spans="2:11" ht="15" x14ac:dyDescent="0.25">
      <c r="B419" s="10"/>
      <c r="C419" s="10"/>
      <c r="D419" s="68"/>
      <c r="E419" s="10"/>
      <c r="F419" s="10"/>
      <c r="G419" s="10"/>
      <c r="H419" s="10"/>
      <c r="I419" s="10"/>
      <c r="J419" s="10"/>
      <c r="K419" s="10"/>
    </row>
    <row r="420" spans="2:11" ht="15" x14ac:dyDescent="0.25">
      <c r="B420" s="10"/>
      <c r="C420" s="10"/>
      <c r="D420" s="68"/>
      <c r="E420" s="10"/>
      <c r="F420" s="10"/>
      <c r="G420" s="10"/>
      <c r="H420" s="10"/>
      <c r="I420" s="10"/>
      <c r="J420" s="10"/>
      <c r="K420" s="10"/>
    </row>
    <row r="421" spans="2:11" ht="15" x14ac:dyDescent="0.25">
      <c r="B421" s="10"/>
      <c r="C421" s="10"/>
      <c r="D421" s="68"/>
      <c r="E421" s="10"/>
      <c r="F421" s="10"/>
      <c r="G421" s="10"/>
      <c r="H421" s="10"/>
      <c r="I421" s="10"/>
      <c r="J421" s="10"/>
      <c r="K421" s="10"/>
    </row>
    <row r="422" spans="2:11" ht="15" x14ac:dyDescent="0.25">
      <c r="B422" s="10"/>
      <c r="C422" s="10"/>
      <c r="D422" s="68"/>
      <c r="E422" s="10"/>
      <c r="F422" s="10"/>
      <c r="G422" s="10"/>
      <c r="H422" s="10"/>
      <c r="I422" s="10"/>
      <c r="J422" s="10"/>
      <c r="K422" s="10"/>
    </row>
    <row r="423" spans="2:11" ht="15" x14ac:dyDescent="0.25">
      <c r="B423" s="10"/>
      <c r="C423" s="10"/>
      <c r="D423" s="68"/>
      <c r="E423" s="10"/>
      <c r="F423" s="10"/>
      <c r="G423" s="10"/>
      <c r="H423" s="10"/>
      <c r="I423" s="10"/>
      <c r="J423" s="10"/>
      <c r="K423" s="10"/>
    </row>
    <row r="424" spans="2:11" ht="15" x14ac:dyDescent="0.25">
      <c r="B424" s="10"/>
      <c r="C424" s="10"/>
      <c r="D424" s="68"/>
      <c r="E424" s="10"/>
      <c r="F424" s="10"/>
      <c r="G424" s="10"/>
      <c r="H424" s="10"/>
      <c r="I424" s="10"/>
      <c r="J424" s="10"/>
      <c r="K424" s="10"/>
    </row>
    <row r="425" spans="2:11" ht="15" x14ac:dyDescent="0.25">
      <c r="B425" s="10"/>
      <c r="C425" s="10"/>
      <c r="D425" s="68"/>
      <c r="E425" s="10"/>
      <c r="F425" s="10"/>
      <c r="G425" s="10"/>
      <c r="H425" s="10"/>
      <c r="I425" s="10"/>
      <c r="J425" s="10"/>
      <c r="K425" s="10"/>
    </row>
    <row r="426" spans="2:11" ht="15" x14ac:dyDescent="0.25">
      <c r="B426" s="10"/>
      <c r="C426" s="10"/>
      <c r="D426" s="68"/>
      <c r="E426" s="10"/>
      <c r="F426" s="10"/>
      <c r="G426" s="10"/>
      <c r="H426" s="10"/>
      <c r="I426" s="10"/>
      <c r="J426" s="10"/>
      <c r="K426" s="10"/>
    </row>
    <row r="427" spans="2:11" ht="15" x14ac:dyDescent="0.25">
      <c r="B427" s="10"/>
      <c r="C427" s="10"/>
      <c r="D427" s="68"/>
      <c r="E427" s="10"/>
      <c r="F427" s="10"/>
      <c r="G427" s="10"/>
      <c r="H427" s="10"/>
      <c r="I427" s="10"/>
      <c r="J427" s="10"/>
      <c r="K427" s="10"/>
    </row>
    <row r="428" spans="2:11" ht="15" x14ac:dyDescent="0.25">
      <c r="B428" s="10"/>
      <c r="C428" s="10"/>
      <c r="D428" s="68"/>
      <c r="E428" s="10"/>
      <c r="F428" s="10"/>
      <c r="G428" s="10"/>
      <c r="H428" s="10"/>
      <c r="I428" s="10"/>
      <c r="J428" s="10"/>
      <c r="K428" s="10"/>
    </row>
    <row r="429" spans="2:11" ht="15" x14ac:dyDescent="0.25">
      <c r="B429" s="10"/>
      <c r="C429" s="10"/>
      <c r="D429" s="68"/>
      <c r="E429" s="10"/>
      <c r="F429" s="10"/>
      <c r="G429" s="10"/>
      <c r="H429" s="10"/>
      <c r="I429" s="10"/>
      <c r="J429" s="10"/>
      <c r="K429" s="10"/>
    </row>
    <row r="430" spans="2:11" ht="15" x14ac:dyDescent="0.25">
      <c r="B430" s="10"/>
      <c r="C430" s="10"/>
      <c r="D430" s="68"/>
      <c r="E430" s="10"/>
      <c r="F430" s="10"/>
      <c r="G430" s="10"/>
      <c r="H430" s="10"/>
      <c r="I430" s="10"/>
      <c r="J430" s="10"/>
      <c r="K430" s="10"/>
    </row>
    <row r="431" spans="2:11" ht="15" x14ac:dyDescent="0.25">
      <c r="B431" s="10"/>
      <c r="C431" s="10"/>
      <c r="D431" s="68"/>
      <c r="E431" s="10"/>
      <c r="F431" s="10"/>
      <c r="G431" s="10"/>
      <c r="H431" s="10"/>
      <c r="I431" s="10"/>
      <c r="J431" s="10"/>
      <c r="K431" s="10"/>
    </row>
    <row r="432" spans="2:11" ht="15" x14ac:dyDescent="0.25">
      <c r="B432" s="10"/>
      <c r="C432" s="10"/>
      <c r="D432" s="68"/>
      <c r="E432" s="10"/>
      <c r="F432" s="10"/>
      <c r="G432" s="10"/>
      <c r="H432" s="10"/>
      <c r="I432" s="10"/>
      <c r="J432" s="10"/>
      <c r="K432" s="10"/>
    </row>
    <row r="433" spans="2:11" ht="15" x14ac:dyDescent="0.25">
      <c r="B433" s="10"/>
      <c r="C433" s="10"/>
      <c r="D433" s="68"/>
      <c r="E433" s="10"/>
      <c r="F433" s="10"/>
      <c r="G433" s="10"/>
      <c r="H433" s="10"/>
      <c r="I433" s="10"/>
      <c r="J433" s="10"/>
      <c r="K433" s="10"/>
    </row>
    <row r="434" spans="2:11" ht="15" x14ac:dyDescent="0.25">
      <c r="B434" s="10"/>
      <c r="C434" s="10"/>
      <c r="D434" s="68"/>
      <c r="E434" s="10"/>
      <c r="F434" s="10"/>
      <c r="G434" s="10"/>
      <c r="H434" s="10"/>
      <c r="I434" s="10"/>
      <c r="J434" s="10"/>
      <c r="K434" s="10"/>
    </row>
    <row r="435" spans="2:11" ht="15" x14ac:dyDescent="0.25">
      <c r="B435" s="10"/>
      <c r="C435" s="10"/>
      <c r="D435" s="68"/>
      <c r="E435" s="10"/>
      <c r="F435" s="10"/>
      <c r="G435" s="10"/>
      <c r="H435" s="10"/>
      <c r="I435" s="10"/>
      <c r="J435" s="10"/>
      <c r="K435" s="10"/>
    </row>
    <row r="436" spans="2:11" ht="15" x14ac:dyDescent="0.25">
      <c r="B436" s="10"/>
      <c r="C436" s="10"/>
      <c r="D436" s="68"/>
      <c r="E436" s="10"/>
      <c r="F436" s="10"/>
      <c r="G436" s="10"/>
      <c r="H436" s="10"/>
      <c r="I436" s="10"/>
      <c r="J436" s="10"/>
      <c r="K436" s="10"/>
    </row>
    <row r="437" spans="2:11" ht="15" x14ac:dyDescent="0.25">
      <c r="B437" s="10"/>
      <c r="C437" s="10"/>
      <c r="D437" s="68"/>
      <c r="E437" s="10"/>
      <c r="F437" s="10"/>
      <c r="G437" s="10"/>
      <c r="H437" s="10"/>
      <c r="I437" s="10"/>
      <c r="J437" s="10"/>
      <c r="K437" s="10"/>
    </row>
    <row r="438" spans="2:11" ht="15" x14ac:dyDescent="0.25">
      <c r="B438" s="10"/>
      <c r="C438" s="10"/>
      <c r="D438" s="68"/>
      <c r="E438" s="10"/>
      <c r="F438" s="10"/>
      <c r="G438" s="10"/>
      <c r="H438" s="10"/>
      <c r="I438" s="10"/>
      <c r="J438" s="10"/>
      <c r="K438" s="10"/>
    </row>
    <row r="439" spans="2:11" ht="15" x14ac:dyDescent="0.25">
      <c r="B439" s="10"/>
      <c r="C439" s="10"/>
      <c r="D439" s="68"/>
      <c r="E439" s="10"/>
      <c r="F439" s="10"/>
      <c r="G439" s="10"/>
      <c r="H439" s="10"/>
      <c r="I439" s="10"/>
      <c r="J439" s="10"/>
      <c r="K439" s="10"/>
    </row>
    <row r="440" spans="2:11" ht="15" x14ac:dyDescent="0.25">
      <c r="B440" s="10"/>
      <c r="C440" s="10"/>
      <c r="D440" s="68"/>
      <c r="E440" s="10"/>
      <c r="F440" s="10"/>
      <c r="G440" s="10"/>
      <c r="H440" s="10"/>
      <c r="I440" s="10"/>
      <c r="J440" s="10"/>
      <c r="K440" s="10"/>
    </row>
    <row r="441" spans="2:11" ht="15" x14ac:dyDescent="0.25">
      <c r="B441" s="10"/>
      <c r="C441" s="10"/>
      <c r="D441" s="68"/>
      <c r="E441" s="10"/>
      <c r="F441" s="10"/>
      <c r="G441" s="10"/>
      <c r="H441" s="10"/>
      <c r="I441" s="10"/>
      <c r="J441" s="10"/>
      <c r="K441" s="10"/>
    </row>
    <row r="442" spans="2:11" ht="15" x14ac:dyDescent="0.25">
      <c r="B442" s="10"/>
      <c r="C442" s="10"/>
      <c r="D442" s="68"/>
      <c r="E442" s="10"/>
      <c r="F442" s="10"/>
      <c r="G442" s="10"/>
      <c r="H442" s="10"/>
      <c r="I442" s="10"/>
      <c r="J442" s="10"/>
      <c r="K442" s="10"/>
    </row>
    <row r="443" spans="2:11" ht="15" x14ac:dyDescent="0.25">
      <c r="B443" s="10"/>
      <c r="C443" s="10"/>
      <c r="D443" s="68"/>
      <c r="E443" s="10"/>
      <c r="F443" s="10"/>
      <c r="G443" s="10"/>
      <c r="H443" s="10"/>
      <c r="I443" s="10"/>
      <c r="J443" s="10"/>
      <c r="K443" s="10"/>
    </row>
    <row r="444" spans="2:11" ht="15" x14ac:dyDescent="0.25">
      <c r="B444" s="10"/>
      <c r="C444" s="10"/>
      <c r="D444" s="68"/>
      <c r="E444" s="10"/>
      <c r="F444" s="10"/>
      <c r="G444" s="10"/>
      <c r="H444" s="10"/>
      <c r="I444" s="10"/>
      <c r="J444" s="10"/>
      <c r="K444" s="10"/>
    </row>
    <row r="445" spans="2:11" ht="15" x14ac:dyDescent="0.25">
      <c r="B445" s="10"/>
      <c r="C445" s="10"/>
      <c r="D445" s="68"/>
      <c r="E445" s="10"/>
      <c r="F445" s="10"/>
      <c r="G445" s="10"/>
      <c r="H445" s="10"/>
      <c r="I445" s="10"/>
      <c r="J445" s="10"/>
      <c r="K445" s="10"/>
    </row>
    <row r="446" spans="2:11" ht="15" x14ac:dyDescent="0.25">
      <c r="B446" s="10"/>
      <c r="C446" s="10"/>
      <c r="D446" s="68"/>
      <c r="E446" s="10"/>
      <c r="F446" s="10"/>
      <c r="G446" s="10"/>
      <c r="H446" s="10"/>
      <c r="I446" s="10"/>
      <c r="J446" s="10"/>
      <c r="K446" s="10"/>
    </row>
    <row r="447" spans="2:11" ht="15" x14ac:dyDescent="0.25">
      <c r="B447" s="10"/>
      <c r="C447" s="10"/>
      <c r="D447" s="68"/>
      <c r="E447" s="10"/>
      <c r="F447" s="10"/>
      <c r="G447" s="10"/>
      <c r="H447" s="10"/>
      <c r="I447" s="10"/>
      <c r="J447" s="10"/>
      <c r="K447" s="10"/>
    </row>
    <row r="448" spans="2:11" ht="15" x14ac:dyDescent="0.25">
      <c r="B448" s="10"/>
      <c r="C448" s="10"/>
      <c r="D448" s="68"/>
      <c r="E448" s="10"/>
      <c r="F448" s="10"/>
      <c r="G448" s="10"/>
      <c r="H448" s="10"/>
      <c r="I448" s="10"/>
      <c r="J448" s="10"/>
      <c r="K448" s="10"/>
    </row>
    <row r="449" spans="2:11" ht="15" x14ac:dyDescent="0.25">
      <c r="B449" s="10"/>
      <c r="C449" s="10"/>
      <c r="D449" s="68"/>
      <c r="E449" s="10"/>
      <c r="F449" s="10"/>
      <c r="G449" s="10"/>
      <c r="H449" s="10"/>
      <c r="I449" s="10"/>
      <c r="J449" s="10"/>
      <c r="K449" s="10"/>
    </row>
    <row r="450" spans="2:11" ht="15" x14ac:dyDescent="0.25">
      <c r="B450" s="10"/>
      <c r="C450" s="10"/>
      <c r="D450" s="68"/>
      <c r="E450" s="10"/>
      <c r="F450" s="10"/>
      <c r="G450" s="10"/>
      <c r="H450" s="10"/>
      <c r="I450" s="10"/>
      <c r="J450" s="10"/>
      <c r="K450" s="10"/>
    </row>
    <row r="451" spans="2:11" ht="15" x14ac:dyDescent="0.25">
      <c r="B451" s="10"/>
      <c r="C451" s="10"/>
      <c r="D451" s="68"/>
      <c r="E451" s="10"/>
      <c r="F451" s="10"/>
      <c r="G451" s="10"/>
      <c r="H451" s="10"/>
      <c r="I451" s="10"/>
      <c r="J451" s="10"/>
      <c r="K451" s="10"/>
    </row>
    <row r="452" spans="2:11" ht="15" x14ac:dyDescent="0.25">
      <c r="B452" s="10"/>
      <c r="C452" s="10"/>
      <c r="D452" s="68"/>
      <c r="E452" s="10"/>
      <c r="F452" s="10"/>
      <c r="G452" s="10"/>
      <c r="H452" s="10"/>
      <c r="I452" s="10"/>
      <c r="J452" s="10"/>
      <c r="K452" s="10"/>
    </row>
    <row r="453" spans="2:11" ht="15" x14ac:dyDescent="0.25">
      <c r="B453" s="10"/>
      <c r="C453" s="10"/>
      <c r="D453" s="68"/>
      <c r="E453" s="10"/>
      <c r="F453" s="10"/>
      <c r="G453" s="10"/>
      <c r="H453" s="10"/>
      <c r="I453" s="10"/>
      <c r="J453" s="10"/>
      <c r="K453" s="10"/>
    </row>
    <row r="454" spans="2:11" ht="15" x14ac:dyDescent="0.25">
      <c r="B454" s="10"/>
      <c r="C454" s="10"/>
      <c r="D454" s="68"/>
      <c r="E454" s="10"/>
      <c r="F454" s="10"/>
      <c r="G454" s="10"/>
      <c r="H454" s="10"/>
      <c r="I454" s="10"/>
      <c r="J454" s="10"/>
      <c r="K454" s="10"/>
    </row>
    <row r="455" spans="2:11" ht="15" x14ac:dyDescent="0.25">
      <c r="B455" s="10"/>
      <c r="C455" s="10"/>
      <c r="D455" s="68"/>
      <c r="E455" s="10"/>
      <c r="F455" s="10"/>
      <c r="G455" s="10"/>
      <c r="H455" s="10"/>
      <c r="I455" s="10"/>
      <c r="J455" s="10"/>
      <c r="K455" s="10"/>
    </row>
    <row r="456" spans="2:11" ht="15" x14ac:dyDescent="0.25">
      <c r="B456" s="10"/>
      <c r="C456" s="10"/>
      <c r="D456" s="68"/>
      <c r="E456" s="10"/>
      <c r="F456" s="10"/>
      <c r="G456" s="10"/>
      <c r="H456" s="10"/>
      <c r="I456" s="10"/>
      <c r="J456" s="10"/>
      <c r="K456" s="10"/>
    </row>
    <row r="457" spans="2:11" ht="15" x14ac:dyDescent="0.25">
      <c r="B457" s="10"/>
      <c r="C457" s="10"/>
      <c r="D457" s="68"/>
      <c r="E457" s="10"/>
      <c r="F457" s="10"/>
      <c r="G457" s="10"/>
      <c r="H457" s="10"/>
      <c r="I457" s="10"/>
      <c r="J457" s="10"/>
      <c r="K457" s="10"/>
    </row>
    <row r="458" spans="2:11" ht="15" x14ac:dyDescent="0.25">
      <c r="B458" s="10"/>
      <c r="C458" s="10"/>
      <c r="D458" s="68"/>
      <c r="E458" s="10"/>
      <c r="F458" s="10"/>
      <c r="G458" s="10"/>
      <c r="H458" s="10"/>
      <c r="I458" s="10"/>
      <c r="J458" s="10"/>
      <c r="K458" s="10"/>
    </row>
    <row r="459" spans="2:11" ht="15" x14ac:dyDescent="0.25">
      <c r="B459" s="10"/>
      <c r="C459" s="10"/>
      <c r="D459" s="68"/>
      <c r="E459" s="10"/>
      <c r="F459" s="10"/>
      <c r="G459" s="10"/>
      <c r="H459" s="10"/>
      <c r="I459" s="10"/>
      <c r="J459" s="10"/>
      <c r="K459" s="10"/>
    </row>
    <row r="460" spans="2:11" ht="15" x14ac:dyDescent="0.25">
      <c r="B460" s="10"/>
      <c r="C460" s="10"/>
      <c r="D460" s="68"/>
      <c r="E460" s="10"/>
      <c r="F460" s="10"/>
      <c r="G460" s="10"/>
      <c r="H460" s="10"/>
      <c r="I460" s="10"/>
      <c r="J460" s="10"/>
      <c r="K460" s="10"/>
    </row>
    <row r="461" spans="2:11" ht="15" x14ac:dyDescent="0.25">
      <c r="B461" s="10"/>
      <c r="C461" s="10"/>
      <c r="D461" s="68"/>
      <c r="E461" s="10"/>
      <c r="F461" s="10"/>
      <c r="G461" s="10"/>
      <c r="H461" s="10"/>
      <c r="I461" s="10"/>
      <c r="J461" s="10"/>
      <c r="K461" s="10"/>
    </row>
    <row r="462" spans="2:11" ht="15" x14ac:dyDescent="0.25">
      <c r="B462" s="10"/>
      <c r="C462" s="10"/>
      <c r="D462" s="68"/>
      <c r="E462" s="10"/>
      <c r="F462" s="10"/>
      <c r="G462" s="10"/>
      <c r="H462" s="10"/>
      <c r="I462" s="10"/>
      <c r="J462" s="10"/>
      <c r="K462" s="10"/>
    </row>
    <row r="463" spans="2:11" ht="15" x14ac:dyDescent="0.25">
      <c r="B463" s="10"/>
      <c r="C463" s="10"/>
      <c r="D463" s="68"/>
      <c r="E463" s="10"/>
      <c r="F463" s="10"/>
      <c r="G463" s="10"/>
      <c r="H463" s="10"/>
      <c r="I463" s="10"/>
      <c r="J463" s="10"/>
      <c r="K463" s="10"/>
    </row>
    <row r="464" spans="2:11" ht="15" x14ac:dyDescent="0.25">
      <c r="B464" s="10"/>
      <c r="C464" s="10"/>
      <c r="D464" s="68"/>
      <c r="E464" s="10"/>
      <c r="F464" s="10"/>
      <c r="G464" s="10"/>
      <c r="H464" s="10"/>
      <c r="I464" s="10"/>
      <c r="J464" s="10"/>
      <c r="K464" s="10"/>
    </row>
    <row r="465" spans="2:11" ht="15" x14ac:dyDescent="0.25">
      <c r="B465" s="10"/>
      <c r="C465" s="10"/>
      <c r="D465" s="68"/>
      <c r="E465" s="10"/>
      <c r="F465" s="10"/>
      <c r="G465" s="10"/>
      <c r="H465" s="10"/>
      <c r="I465" s="10"/>
      <c r="J465" s="10"/>
      <c r="K465" s="10"/>
    </row>
    <row r="466" spans="2:11" ht="15" x14ac:dyDescent="0.25">
      <c r="B466" s="10"/>
      <c r="C466" s="10"/>
      <c r="D466" s="68"/>
      <c r="E466" s="10"/>
      <c r="F466" s="10"/>
      <c r="G466" s="10"/>
      <c r="H466" s="10"/>
      <c r="I466" s="10"/>
      <c r="J466" s="10"/>
      <c r="K466" s="10"/>
    </row>
    <row r="467" spans="2:11" ht="15" x14ac:dyDescent="0.25">
      <c r="B467" s="10"/>
      <c r="C467" s="10"/>
      <c r="D467" s="68"/>
      <c r="E467" s="10"/>
      <c r="F467" s="10"/>
      <c r="G467" s="10"/>
      <c r="H467" s="10"/>
      <c r="I467" s="10"/>
      <c r="J467" s="10"/>
      <c r="K467" s="10"/>
    </row>
    <row r="468" spans="2:11" ht="15" x14ac:dyDescent="0.25">
      <c r="B468" s="10"/>
      <c r="C468" s="10"/>
      <c r="D468" s="68"/>
      <c r="E468" s="10"/>
      <c r="F468" s="10"/>
      <c r="G468" s="10"/>
      <c r="H468" s="10"/>
      <c r="I468" s="10"/>
      <c r="J468" s="10"/>
      <c r="K468" s="10"/>
    </row>
    <row r="469" spans="2:11" ht="15" x14ac:dyDescent="0.25">
      <c r="B469" s="10"/>
      <c r="C469" s="10"/>
      <c r="D469" s="68"/>
      <c r="E469" s="10"/>
      <c r="F469" s="10"/>
      <c r="G469" s="10"/>
      <c r="H469" s="10"/>
      <c r="I469" s="10"/>
      <c r="J469" s="10"/>
      <c r="K469" s="10"/>
    </row>
    <row r="470" spans="2:11" ht="15" x14ac:dyDescent="0.25">
      <c r="B470" s="10"/>
      <c r="C470" s="10"/>
      <c r="D470" s="68"/>
      <c r="E470" s="10"/>
      <c r="F470" s="10"/>
      <c r="G470" s="10"/>
      <c r="H470" s="10"/>
      <c r="I470" s="10"/>
      <c r="J470" s="10"/>
      <c r="K470" s="10"/>
    </row>
    <row r="471" spans="2:11" ht="15" x14ac:dyDescent="0.25">
      <c r="B471" s="10"/>
      <c r="C471" s="10"/>
      <c r="D471" s="68"/>
      <c r="E471" s="10"/>
      <c r="F471" s="10"/>
      <c r="G471" s="10"/>
      <c r="H471" s="10"/>
      <c r="I471" s="10"/>
      <c r="J471" s="10"/>
      <c r="K471" s="10"/>
    </row>
    <row r="472" spans="2:11" ht="15" x14ac:dyDescent="0.25">
      <c r="B472" s="10"/>
      <c r="C472" s="10"/>
      <c r="D472" s="68"/>
      <c r="E472" s="10"/>
      <c r="F472" s="10"/>
      <c r="G472" s="10"/>
      <c r="H472" s="10"/>
      <c r="I472" s="10"/>
      <c r="J472" s="10"/>
      <c r="K472" s="10"/>
    </row>
    <row r="473" spans="2:11" ht="15" x14ac:dyDescent="0.25">
      <c r="B473" s="10"/>
      <c r="C473" s="10"/>
      <c r="D473" s="68"/>
      <c r="E473" s="10"/>
      <c r="F473" s="10"/>
      <c r="G473" s="10"/>
      <c r="H473" s="10"/>
      <c r="I473" s="10"/>
      <c r="J473" s="10"/>
      <c r="K473" s="10"/>
    </row>
    <row r="474" spans="2:11" ht="15" x14ac:dyDescent="0.25">
      <c r="B474" s="10"/>
      <c r="C474" s="10"/>
      <c r="D474" s="68"/>
      <c r="E474" s="10"/>
      <c r="F474" s="10"/>
      <c r="G474" s="10"/>
      <c r="H474" s="10"/>
      <c r="I474" s="10"/>
      <c r="J474" s="10"/>
      <c r="K474" s="10"/>
    </row>
    <row r="475" spans="2:11" ht="15" x14ac:dyDescent="0.25">
      <c r="B475" s="10"/>
      <c r="C475" s="10"/>
      <c r="D475" s="68"/>
      <c r="E475" s="10"/>
      <c r="F475" s="10"/>
      <c r="G475" s="10"/>
      <c r="H475" s="10"/>
      <c r="I475" s="10"/>
      <c r="J475" s="10"/>
      <c r="K475" s="10"/>
    </row>
    <row r="476" spans="2:11" ht="15" x14ac:dyDescent="0.25">
      <c r="B476" s="10"/>
      <c r="C476" s="10"/>
      <c r="D476" s="68"/>
      <c r="E476" s="10"/>
      <c r="F476" s="10"/>
      <c r="G476" s="10"/>
      <c r="H476" s="10"/>
      <c r="I476" s="10"/>
      <c r="J476" s="10"/>
      <c r="K476" s="10"/>
    </row>
    <row r="477" spans="2:11" ht="15" x14ac:dyDescent="0.25">
      <c r="B477" s="10"/>
      <c r="C477" s="10"/>
      <c r="D477" s="68"/>
      <c r="E477" s="10"/>
      <c r="F477" s="10"/>
      <c r="G477" s="10"/>
      <c r="H477" s="10"/>
      <c r="I477" s="10"/>
      <c r="J477" s="10"/>
      <c r="K477" s="10"/>
    </row>
    <row r="478" spans="2:11" ht="15" x14ac:dyDescent="0.25">
      <c r="B478" s="10"/>
      <c r="C478" s="10"/>
      <c r="D478" s="68"/>
      <c r="E478" s="10"/>
      <c r="F478" s="10"/>
      <c r="G478" s="10"/>
      <c r="H478" s="10"/>
      <c r="I478" s="10"/>
      <c r="J478" s="10"/>
      <c r="K478" s="10"/>
    </row>
    <row r="479" spans="2:11" ht="15" x14ac:dyDescent="0.25">
      <c r="B479" s="10"/>
      <c r="C479" s="10"/>
      <c r="D479" s="68"/>
      <c r="E479" s="10"/>
      <c r="F479" s="10"/>
      <c r="G479" s="10"/>
      <c r="H479" s="10"/>
      <c r="I479" s="10"/>
      <c r="J479" s="10"/>
      <c r="K479" s="10"/>
    </row>
    <row r="480" spans="2:11" ht="15" x14ac:dyDescent="0.25">
      <c r="B480" s="10"/>
      <c r="C480" s="10"/>
      <c r="D480" s="68"/>
      <c r="E480" s="10"/>
      <c r="F480" s="10"/>
      <c r="G480" s="10"/>
      <c r="H480" s="10"/>
      <c r="I480" s="10"/>
      <c r="J480" s="10"/>
      <c r="K480" s="10"/>
    </row>
    <row r="481" spans="2:11" ht="15" x14ac:dyDescent="0.25">
      <c r="B481" s="10"/>
      <c r="C481" s="10"/>
      <c r="D481" s="68"/>
      <c r="E481" s="10"/>
      <c r="F481" s="10"/>
      <c r="G481" s="10"/>
      <c r="H481" s="10"/>
      <c r="I481" s="10"/>
      <c r="J481" s="10"/>
      <c r="K481" s="10"/>
    </row>
    <row r="482" spans="2:11" ht="15" x14ac:dyDescent="0.25">
      <c r="B482" s="10"/>
      <c r="C482" s="10"/>
      <c r="D482" s="68"/>
      <c r="E482" s="10"/>
      <c r="F482" s="10"/>
      <c r="G482" s="10"/>
      <c r="H482" s="10"/>
      <c r="I482" s="10"/>
      <c r="J482" s="10"/>
      <c r="K482" s="10"/>
    </row>
    <row r="483" spans="2:11" ht="15" x14ac:dyDescent="0.25">
      <c r="B483" s="10"/>
      <c r="C483" s="10"/>
      <c r="D483" s="68"/>
      <c r="E483" s="10"/>
      <c r="F483" s="10"/>
      <c r="G483" s="10"/>
      <c r="H483" s="10"/>
      <c r="I483" s="10"/>
      <c r="J483" s="10"/>
      <c r="K483" s="10"/>
    </row>
    <row r="484" spans="2:11" ht="15" x14ac:dyDescent="0.25">
      <c r="B484" s="10"/>
      <c r="C484" s="10"/>
      <c r="D484" s="68"/>
      <c r="E484" s="10"/>
      <c r="F484" s="10"/>
      <c r="G484" s="10"/>
      <c r="H484" s="10"/>
      <c r="I484" s="10"/>
      <c r="J484" s="10"/>
      <c r="K484" s="10"/>
    </row>
    <row r="485" spans="2:11" ht="15" x14ac:dyDescent="0.25">
      <c r="B485" s="10"/>
      <c r="C485" s="10"/>
      <c r="D485" s="68"/>
      <c r="E485" s="10"/>
      <c r="F485" s="10"/>
      <c r="G485" s="10"/>
      <c r="H485" s="10"/>
      <c r="I485" s="10"/>
      <c r="J485" s="10"/>
      <c r="K485" s="10"/>
    </row>
    <row r="486" spans="2:11" ht="15" x14ac:dyDescent="0.25">
      <c r="B486" s="10"/>
      <c r="C486" s="10"/>
      <c r="D486" s="68"/>
      <c r="E486" s="10"/>
      <c r="F486" s="10"/>
      <c r="G486" s="10"/>
      <c r="H486" s="10"/>
      <c r="I486" s="10"/>
      <c r="J486" s="10"/>
      <c r="K486" s="10"/>
    </row>
    <row r="487" spans="2:11" ht="15" x14ac:dyDescent="0.25">
      <c r="B487" s="10"/>
      <c r="C487" s="10"/>
      <c r="D487" s="68"/>
      <c r="E487" s="10"/>
      <c r="F487" s="10"/>
      <c r="G487" s="10"/>
      <c r="H487" s="10"/>
      <c r="I487" s="10"/>
      <c r="J487" s="10"/>
      <c r="K487" s="10"/>
    </row>
    <row r="488" spans="2:11" ht="15" x14ac:dyDescent="0.25">
      <c r="B488" s="10"/>
      <c r="C488" s="10"/>
      <c r="D488" s="68"/>
      <c r="E488" s="10"/>
      <c r="F488" s="10"/>
      <c r="G488" s="10"/>
      <c r="H488" s="10"/>
      <c r="I488" s="10"/>
      <c r="J488" s="10"/>
      <c r="K488" s="10"/>
    </row>
    <row r="489" spans="2:11" ht="15" x14ac:dyDescent="0.25">
      <c r="B489" s="10"/>
      <c r="C489" s="10"/>
      <c r="D489" s="68"/>
      <c r="E489" s="10"/>
      <c r="F489" s="10"/>
      <c r="G489" s="10"/>
      <c r="H489" s="10"/>
      <c r="I489" s="10"/>
      <c r="J489" s="10"/>
      <c r="K489" s="10"/>
    </row>
    <row r="490" spans="2:11" ht="15" x14ac:dyDescent="0.25">
      <c r="B490" s="10"/>
      <c r="C490" s="10"/>
      <c r="D490" s="68"/>
      <c r="E490" s="10"/>
      <c r="F490" s="10"/>
      <c r="G490" s="10"/>
      <c r="H490" s="10"/>
      <c r="I490" s="10"/>
      <c r="J490" s="10"/>
      <c r="K490" s="10"/>
    </row>
    <row r="491" spans="2:11" ht="15" x14ac:dyDescent="0.25">
      <c r="B491" s="10"/>
      <c r="C491" s="10"/>
      <c r="D491" s="68"/>
      <c r="E491" s="10"/>
      <c r="F491" s="10"/>
      <c r="G491" s="10"/>
      <c r="H491" s="10"/>
      <c r="I491" s="10"/>
      <c r="J491" s="10"/>
      <c r="K491" s="10"/>
    </row>
    <row r="492" spans="2:11" ht="15" x14ac:dyDescent="0.25">
      <c r="B492" s="10"/>
      <c r="C492" s="10"/>
      <c r="D492" s="68"/>
      <c r="E492" s="10"/>
      <c r="F492" s="10"/>
      <c r="G492" s="10"/>
      <c r="H492" s="10"/>
      <c r="I492" s="10"/>
      <c r="J492" s="10"/>
      <c r="K492" s="10"/>
    </row>
    <row r="493" spans="2:11" ht="15" x14ac:dyDescent="0.25">
      <c r="B493" s="10"/>
      <c r="C493" s="10"/>
      <c r="D493" s="68"/>
      <c r="E493" s="10"/>
      <c r="F493" s="10"/>
      <c r="G493" s="10"/>
      <c r="H493" s="10"/>
      <c r="I493" s="10"/>
      <c r="J493" s="10"/>
      <c r="K493" s="10"/>
    </row>
    <row r="494" spans="2:11" ht="15" x14ac:dyDescent="0.25">
      <c r="B494" s="10"/>
      <c r="C494" s="10"/>
      <c r="D494" s="68"/>
      <c r="E494" s="10"/>
      <c r="F494" s="10"/>
      <c r="G494" s="10"/>
      <c r="H494" s="10"/>
      <c r="I494" s="10"/>
      <c r="J494" s="10"/>
      <c r="K494" s="10"/>
    </row>
    <row r="495" spans="2:11" ht="15" x14ac:dyDescent="0.25">
      <c r="B495" s="10"/>
      <c r="C495" s="10"/>
      <c r="D495" s="68"/>
      <c r="E495" s="10"/>
      <c r="F495" s="10"/>
      <c r="G495" s="10"/>
      <c r="H495" s="10"/>
      <c r="I495" s="10"/>
      <c r="J495" s="10"/>
      <c r="K495" s="10"/>
    </row>
    <row r="496" spans="2:11" ht="15" x14ac:dyDescent="0.25">
      <c r="B496" s="10"/>
      <c r="C496" s="10"/>
      <c r="D496" s="68"/>
      <c r="E496" s="10"/>
      <c r="F496" s="10"/>
      <c r="G496" s="10"/>
      <c r="H496" s="10"/>
      <c r="I496" s="10"/>
      <c r="J496" s="10"/>
      <c r="K496" s="10"/>
    </row>
    <row r="497" spans="2:11" ht="15" x14ac:dyDescent="0.25">
      <c r="B497" s="10"/>
      <c r="C497" s="10"/>
      <c r="D497" s="68"/>
      <c r="E497" s="10"/>
      <c r="F497" s="10"/>
      <c r="G497" s="10"/>
      <c r="H497" s="10"/>
      <c r="I497" s="10"/>
      <c r="J497" s="10"/>
      <c r="K497" s="10"/>
    </row>
    <row r="498" spans="2:11" ht="15" x14ac:dyDescent="0.25">
      <c r="B498" s="10"/>
      <c r="C498" s="10"/>
      <c r="D498" s="68"/>
      <c r="E498" s="10"/>
      <c r="F498" s="10"/>
      <c r="G498" s="10"/>
      <c r="H498" s="10"/>
      <c r="I498" s="10"/>
      <c r="J498" s="10"/>
      <c r="K498" s="10"/>
    </row>
    <row r="499" spans="2:11" ht="15" x14ac:dyDescent="0.25">
      <c r="B499" s="10"/>
      <c r="C499" s="10"/>
      <c r="D499" s="68"/>
      <c r="E499" s="10"/>
      <c r="F499" s="10"/>
      <c r="G499" s="10"/>
      <c r="H499" s="10"/>
      <c r="I499" s="10"/>
      <c r="J499" s="10"/>
      <c r="K499" s="10"/>
    </row>
    <row r="500" spans="2:11" ht="15" x14ac:dyDescent="0.25">
      <c r="B500" s="10"/>
      <c r="C500" s="10"/>
      <c r="D500" s="68"/>
      <c r="E500" s="10"/>
      <c r="F500" s="10"/>
      <c r="G500" s="10"/>
      <c r="H500" s="10"/>
      <c r="I500" s="10"/>
      <c r="J500" s="10"/>
      <c r="K500" s="10"/>
    </row>
    <row r="501" spans="2:11" ht="15" x14ac:dyDescent="0.25">
      <c r="B501" s="10"/>
      <c r="C501" s="10"/>
      <c r="D501" s="68"/>
      <c r="E501" s="10"/>
      <c r="F501" s="10"/>
      <c r="G501" s="10"/>
      <c r="H501" s="10"/>
      <c r="I501" s="10"/>
      <c r="J501" s="10"/>
      <c r="K501" s="10"/>
    </row>
    <row r="502" spans="2:11" ht="15" x14ac:dyDescent="0.25">
      <c r="B502" s="10"/>
      <c r="C502" s="10"/>
      <c r="D502" s="68"/>
      <c r="E502" s="10"/>
      <c r="F502" s="10"/>
      <c r="G502" s="10"/>
      <c r="H502" s="10"/>
      <c r="I502" s="10"/>
      <c r="J502" s="10"/>
      <c r="K502" s="10"/>
    </row>
    <row r="503" spans="2:11" ht="15" x14ac:dyDescent="0.25">
      <c r="B503" s="10"/>
      <c r="C503" s="10"/>
      <c r="D503" s="68"/>
      <c r="E503" s="10"/>
      <c r="F503" s="10"/>
      <c r="G503" s="10"/>
      <c r="H503" s="10"/>
      <c r="I503" s="10"/>
      <c r="J503" s="10"/>
      <c r="K503" s="10"/>
    </row>
    <row r="504" spans="2:11" ht="15" x14ac:dyDescent="0.25">
      <c r="B504" s="10"/>
      <c r="C504" s="10"/>
      <c r="D504" s="68"/>
      <c r="E504" s="10"/>
      <c r="F504" s="10"/>
      <c r="G504" s="10"/>
      <c r="H504" s="10"/>
      <c r="I504" s="10"/>
      <c r="J504" s="10"/>
      <c r="K504" s="10"/>
    </row>
    <row r="505" spans="2:11" ht="15" x14ac:dyDescent="0.25">
      <c r="B505" s="10"/>
      <c r="C505" s="10"/>
      <c r="D505" s="68"/>
      <c r="E505" s="10"/>
      <c r="F505" s="10"/>
      <c r="G505" s="10"/>
      <c r="H505" s="10"/>
      <c r="I505" s="10"/>
      <c r="J505" s="10"/>
      <c r="K505" s="10"/>
    </row>
  </sheetData>
  <sheetProtection algorithmName="SHA-512" hashValue="C1bd2BR8G4ipshA0Js9mgxUfySEBsMIvmkBgVJaVB91+/cvmcQHEijDNJMtZUEwGeLc5kZOs01nK37y5ZLCRTg==" saltValue="HhAg18ZyZ9hCuZPJ2thZ8Q==" spinCount="100000" sheet="1" objects="1" scenarios="1"/>
  <phoneticPr fontId="1" type="noConversion"/>
  <conditionalFormatting sqref="C6:D15">
    <cfRule type="expression" dxfId="2" priority="6">
      <formula>P6=1</formula>
    </cfRule>
  </conditionalFormatting>
  <conditionalFormatting sqref="E6:F15">
    <cfRule type="expression" dxfId="1" priority="5">
      <formula>Q6=1</formula>
    </cfRule>
  </conditionalFormatting>
  <conditionalFormatting sqref="G6:J15">
    <cfRule type="expression" dxfId="0" priority="4">
      <formula>R6=1</formula>
    </cfRule>
  </conditionalFormatting>
  <dataValidations count="1">
    <dataValidation type="list" allowBlank="1" showInputMessage="1" showErrorMessage="1" sqref="H6:H15" xr:uid="{F447BA36-A745-42CE-ABB7-72B27185CA49}">
      <formula1>vendedores</formula1>
    </dataValidation>
  </dataValidations>
  <pageMargins left="0.511811024" right="0.511811024" top="0.78740157499999996" bottom="0.78740157499999996" header="0.31496062000000002" footer="0.31496062000000002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6</vt:i4>
      </vt:variant>
    </vt:vector>
  </HeadingPairs>
  <TitlesOfParts>
    <vt:vector size="11" baseType="lpstr">
      <vt:lpstr>Tutorial</vt:lpstr>
      <vt:lpstr>AJUDA</vt:lpstr>
      <vt:lpstr>Vendedores</vt:lpstr>
      <vt:lpstr>Config</vt:lpstr>
      <vt:lpstr>Vendas</vt:lpstr>
      <vt:lpstr>dados</vt:lpstr>
      <vt:lpstr>data_1</vt:lpstr>
      <vt:lpstr>data_2</vt:lpstr>
      <vt:lpstr>periodos</vt:lpstr>
      <vt:lpstr>tipo</vt:lpstr>
      <vt:lpstr>vendedores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Zé Planilha</dc:creator>
  <cp:lastModifiedBy>Matheus Soares</cp:lastModifiedBy>
  <dcterms:created xsi:type="dcterms:W3CDTF">2015-06-05T18:19:34Z</dcterms:created>
  <dcterms:modified xsi:type="dcterms:W3CDTF">2024-11-08T17:41:04Z</dcterms:modified>
</cp:coreProperties>
</file>